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0" windowHeight="8340" tabRatio="493" activeTab="0"/>
  </bookViews>
  <sheets>
    <sheet name="poster 2019" sheetId="1" r:id="rId1"/>
    <sheet name="Sheet1" sheetId="2" r:id="rId2"/>
  </sheets>
  <definedNames>
    <definedName name="_xlnm.Print_Area" localSheetId="0">'poster 2019'!$B$1:$P$122</definedName>
    <definedName name="_xlnm.Print_Titles" localSheetId="0">'poster 2019'!$6:$7</definedName>
  </definedNames>
  <calcPr fullCalcOnLoad="1"/>
</workbook>
</file>

<file path=xl/sharedStrings.xml><?xml version="1.0" encoding="utf-8"?>
<sst xmlns="http://schemas.openxmlformats.org/spreadsheetml/2006/main" count="116" uniqueCount="107">
  <si>
    <t>BELANJA LANGSUNG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</si>
  <si>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</si>
  <si>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</si>
  <si>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</si>
  <si>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</si>
  <si>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</si>
  <si>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</si>
  <si>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</si>
  <si>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</si>
  <si>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</si>
  <si>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</si>
  <si>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RECANA ANGGARAN KEGIATAN</t>
  </si>
  <si>
    <t>TRIWULAN I</t>
  </si>
  <si>
    <t>TRIWULAN II</t>
  </si>
  <si>
    <t>TRIWULAN III</t>
  </si>
  <si>
    <t>TRIWULAN IV</t>
  </si>
  <si>
    <t>ANGGARAN</t>
  </si>
  <si>
    <t xml:space="preserve">KEPALA DINAS PANGAN DAN PERTANIAN </t>
  </si>
  <si>
    <t>KOTA PADANG PANJANG</t>
  </si>
  <si>
    <t>Nazrul</t>
  </si>
  <si>
    <t>PROGRAM /KEGIATAN</t>
  </si>
  <si>
    <t>PA /PPTK</t>
  </si>
  <si>
    <t>PEMERINTAH KOTA PADANG PANJANG</t>
  </si>
  <si>
    <t>P O S T E R   A N G G A R A N</t>
  </si>
  <si>
    <t xml:space="preserve">DAFTAR KEGIATAN DINAS PANGAN DAN PERTANIAN KOTA PADANG PANJANG </t>
  </si>
  <si>
    <t>JUMLAH</t>
  </si>
  <si>
    <t>PROGRAM PENUNJANG URUSAN PEMERINTAH DAERAH KABUPATEN/KOTA</t>
  </si>
  <si>
    <t>perencanaan, Penganggaran, dan Evaluasi kinerja perangkat daerah</t>
  </si>
  <si>
    <t xml:space="preserve"> - Koordinasi dan penyusunan Laporan capaian kinerja dan Ikhtiar Realisasi kinerja SKPD</t>
  </si>
  <si>
    <t xml:space="preserve"> - Penyediaan Gaji dan Tunjangan ASN</t>
  </si>
  <si>
    <t>Administrasi Keuangan Perangkat Daerah</t>
  </si>
  <si>
    <t xml:space="preserve"> -Koordinasi dan penyusunan dan Laporan Keuangan Akhir Tahun SKPD</t>
  </si>
  <si>
    <t xml:space="preserve"> -Koordinasi dan penyusunan dan Laporan Keuangan Bulanan/Triwulan/semesteran SKPD</t>
  </si>
  <si>
    <t xml:space="preserve"> - Penyusunan Pelaporan dan Analisis Prognosis Realisasi Anggaran</t>
  </si>
  <si>
    <t>Administrasi Umum Perangkat Daerah</t>
  </si>
  <si>
    <t xml:space="preserve"> - Penyediaan Komponen Instalasi Listrik/Penerangan Bangunan Kantor</t>
  </si>
  <si>
    <t xml:space="preserve"> - Penyediaan Bahan Cetakan dan Penggandaan</t>
  </si>
  <si>
    <t xml:space="preserve"> - Penyediaan Barang Cetakan dan Penggandaan</t>
  </si>
  <si>
    <t xml:space="preserve"> - Penyelenggaraan Rapat Koordinasi dan Konsultasi SKPD</t>
  </si>
  <si>
    <t>Penyediaan Jasa Penunjang Urusan Pemerintahan Daerah</t>
  </si>
  <si>
    <t xml:space="preserve"> - Penyediaan Jasa Komunikasi, Sumber Daya Air dan Listrik</t>
  </si>
  <si>
    <t xml:space="preserve"> - Penyediaan Jasa Pelayanan Umum Kantor</t>
  </si>
  <si>
    <t>Pemeliharaan Barang Milik Daerah Penunjang Urusan Pemerintah Daerah</t>
  </si>
  <si>
    <t xml:space="preserve"> - Penyediaan Jasa Pemeliharaan, Biaya Pemeliharaan dan Pajak Kendaraan Perorangan Dinas atau Kendaraan Dinas Jabatan</t>
  </si>
  <si>
    <t xml:space="preserve"> - Pemeliharaan Peralatan dan Mesin Lainnya</t>
  </si>
  <si>
    <t xml:space="preserve"> - Pemeliharaan /Rehabilitas Gedung Kantor dan bangunan Lainnya</t>
  </si>
  <si>
    <t xml:space="preserve"> - Penyediaan Informasi Harga Pangan dan Neraca Bahan Makanan</t>
  </si>
  <si>
    <t>Pelaksanaan Pencapaian Target Konsumsi Pangan Perkapita/Tahun sesuai dengan Angka Kecakupan Gizi</t>
  </si>
  <si>
    <t xml:space="preserve"> - Penyusunan dan Penetapan Target Konsumsi Pangan Perkapita per tahun</t>
  </si>
  <si>
    <t xml:space="preserve"> - Pemberdayaan Masyarakat dalam Penganekaragaman Konsumsi Pangan Berbasis Sumber Daya Lokal</t>
  </si>
  <si>
    <t>Program  Pengawasan Keamanan Pangan</t>
  </si>
  <si>
    <t>Pelaksanaan Pengawasan Keamanan Pangan Segar Daerah Kabupaten / kota</t>
  </si>
  <si>
    <t xml:space="preserve"> - Rekomendasi Keamanan Pangan Segar Asal Tumbuhan Darah Kabupaten/Kota</t>
  </si>
  <si>
    <t xml:space="preserve"> - Penyediaan Sarana dan Prasarana Pengujian Mutu dan Keamanan Pangan Segar Asal Tumbuhan Daerah Kabupaten/Kota</t>
  </si>
  <si>
    <t>Program Penyediaan  dan Pengembangan Sarana Pertanian</t>
  </si>
  <si>
    <t>PROGRAM PENINGKATAN DIVESIFIKASI DAN KETAHANAN PANGAN</t>
  </si>
  <si>
    <t>Pengelolaan Sumber Daya Genetik (SDG) Hewan, Tumbuhan, dan Mikro Organisme Kewenangan Kabupaten/Kota</t>
  </si>
  <si>
    <t>PROGRAM PENGELOLAAN PERIKANAN BUDIDAYA</t>
  </si>
  <si>
    <t>Pengelolaan Pembudidayaan Ikan</t>
  </si>
  <si>
    <t xml:space="preserve"> - Penyediaan Prasarana Pembudidayaan Ikan dalam 1 (satu) Daerah Kabupaten/Kota</t>
  </si>
  <si>
    <t xml:space="preserve"> - Penjaminan Ketersediaan Sarana Pembudidayaan Ikan dalam 1 (satu) Daerah Kabupaten/Kota</t>
  </si>
  <si>
    <t>PROGRAM PENGOLAHAN DAN PEMASARAN HASIL PERIKANAN</t>
  </si>
  <si>
    <t>Penerbitan Tanda Daftar Usaha Pengolahan Hasil Perikanan Bagi Usaha Skala Mikro dan Kecil</t>
  </si>
  <si>
    <t xml:space="preserve"> - Penyediaan data dan Informasi Usaha Pemasaran dan Pengolahan Hasil Perikanan dalam 1 (satu) Daerah Kabupaten/Kota</t>
  </si>
  <si>
    <t>PROGRAM PENYEDIAAN DAN PENGEMBANGAN SARANA PERTANIAN</t>
  </si>
  <si>
    <t>Pengawasan Penggunaan Sarana Pertanian</t>
  </si>
  <si>
    <t xml:space="preserve"> - Pendampingan Penggunaan Sarana Pendukung Pertanian</t>
  </si>
  <si>
    <t>Pengelolaan Sumber daya Genetik (SDG) Hewan, Tumbuhan, dan Mikro Organisme Kewenangan Kabupaten/Kota</t>
  </si>
  <si>
    <t xml:space="preserve"> - Peningkatan Kualitas SDG Hewan/Tanaman</t>
  </si>
  <si>
    <t>Peningkatan Mutu dan Peredaran Benih/Bibit Ternak dan Tanaman Pakan Ternak serta Pakan dalam Daerah Kabupaten/Kota</t>
  </si>
  <si>
    <t xml:space="preserve"> - Pengawasan Mutu Benih/Bibit C73 Bahan Pakan/Pakan/Tanaman Skala Kecil</t>
  </si>
  <si>
    <t>PROGRAM PENYEDIAAN DAN PENGEMBANGAN PRASARANA PERTANIAN</t>
  </si>
  <si>
    <t>Pembangunan Prasarana Pertanian</t>
  </si>
  <si>
    <t xml:space="preserve"> - Pembangunan, Rehabilitasi dan Pemeliharaan Prasarana Pertanian Lainnya</t>
  </si>
  <si>
    <t>Pengelolaan Wilayah Sumber Bibit Ternak dan Rumpun/Galur Ternak dalam Daerah Kabupaten/Kota</t>
  </si>
  <si>
    <t xml:space="preserve"> - Pelestarian dan Pemanfaatan wilayah Sumber Bibit Ternak dan Rumpun/Galur Ternak</t>
  </si>
  <si>
    <t>PROGRAM PENGENDALIAN KESEHATAN HEWAN DAN KESEHATAN MASYARAKAT VETERINER</t>
  </si>
  <si>
    <t>Penjaminan Kesehatan Hewan, Penutupan dan Pembukaan Daerah Wabah Peyakit Hewan Manular Dalam Daerah Kabupaten/Kota</t>
  </si>
  <si>
    <t xml:space="preserve"> - Pengendalian dan Penanggulangan Penyakit Hewan dan Zoonosis</t>
  </si>
  <si>
    <t xml:space="preserve"> - Pembebasan Penyakit Hewan Mwnular dalam 1 (satu) Daerah Kbupaten/Kota</t>
  </si>
  <si>
    <t>Penerapan dan Pengawasan Persyaratan Teknis Kesehatan Masyarakat Veteriner</t>
  </si>
  <si>
    <t xml:space="preserve"> - Pendampingan Unit Usaha Hewan dan Produk Hewan</t>
  </si>
  <si>
    <t xml:space="preserve"> - Pengawasan Peredaran Hewan dan Produk Hewan</t>
  </si>
  <si>
    <t>PROGRAM PENGENDALIAN DAN PENANNGGULANGAN BENCANA ALAM</t>
  </si>
  <si>
    <t>Pengendalian dan Penanggulangan Bencana Pertanian Kabupaten/Kota</t>
  </si>
  <si>
    <t xml:space="preserve"> - Pengendalian Organisme Pengganggu Tumbuhan (OPT) Tanaman Pangan, Holtikhultura, dan Perkebunan</t>
  </si>
  <si>
    <t>XI</t>
  </si>
  <si>
    <t>PROGRAM PENYULUHAN PERTANIAN</t>
  </si>
  <si>
    <t>Pelaksanaan Penyuluhan Pertanian</t>
  </si>
  <si>
    <t xml:space="preserve"> - Pengembangan Kapasitas kelembagaan Petani di Kecamatan dan Desa</t>
  </si>
  <si>
    <t xml:space="preserve"> - Penyediaan dan Pemanfaatan Sarana dan Prasarana Penyuluhan Pertanian</t>
  </si>
  <si>
    <t>Ade Nafrita Anas, SP, MP</t>
  </si>
  <si>
    <t>NIP.197105201999032004</t>
  </si>
  <si>
    <t>Ade Nafrita Anas, SP.MP</t>
  </si>
  <si>
    <t>Yosivan, SH</t>
  </si>
  <si>
    <t>Penyediaan dan penyaluran Pangan Pokok atau Pangan Lainnya sesuai dengan Kebutuhan Daerah Kabupaten/Kota dalam Rangka Stabilitas Pasokan dan Harga Pangan.</t>
  </si>
  <si>
    <t>NELVIA ZULNI</t>
  </si>
  <si>
    <t xml:space="preserve"> - Pemanfaatan SDG Hewan / Tanaman</t>
  </si>
  <si>
    <t>RAHMI</t>
  </si>
  <si>
    <t>WILHELLIANA DIANA HANDAYANI</t>
  </si>
  <si>
    <t>LIDDYA,R</t>
  </si>
  <si>
    <t>FATMA SARI</t>
  </si>
  <si>
    <t>Ir. RINALDI</t>
  </si>
  <si>
    <t>drh. INDRA</t>
  </si>
  <si>
    <t>RUSLI</t>
  </si>
  <si>
    <t>JASRIL</t>
  </si>
  <si>
    <t>TAHUAN ANGGARAN 2021</t>
  </si>
</sst>
</file>

<file path=xl/styles.xml><?xml version="1.0" encoding="utf-8"?>
<styleSheet xmlns="http://schemas.openxmlformats.org/spreadsheetml/2006/main">
  <numFmts count="3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. &quot;#,##0;&quot;Rp. &quot;\-#,##0"/>
    <numFmt numFmtId="171" formatCode="&quot;Rp. &quot;#,##0;[Red]&quot;Rp. &quot;\-#,##0"/>
    <numFmt numFmtId="172" formatCode="&quot;Rp. &quot;#,##0.00;&quot;Rp. &quot;\-#,##0.00"/>
    <numFmt numFmtId="173" formatCode="&quot;Rp. &quot;#,##0.00;[Red]&quot;Rp. &quot;\-#,##0.00"/>
    <numFmt numFmtId="174" formatCode="_ &quot;Rp. &quot;* #,##0_ ;_ &quot;Rp. &quot;* \-#,##0_ ;_ &quot;Rp. &quot;* &quot;-&quot;_ ;_ @_ "/>
    <numFmt numFmtId="175" formatCode="_ * #,##0_ ;_ * \-#,##0_ ;_ * &quot;-&quot;_ ;_ @_ "/>
    <numFmt numFmtId="176" formatCode="_ &quot;Rp. &quot;* #,##0.00_ ;_ &quot;Rp. &quot;* \-#,##0.00_ ;_ &quot;Rp. 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(* #,##0_);_(* \(#,##0\);_(* \-_);_(@_)"/>
    <numFmt numFmtId="183" formatCode="_(* #,##0.00_);_(* \(#,##0.00\);_(* \-??_);_(@_)"/>
    <numFmt numFmtId="184" formatCode="_(* #,##0_);_(* \(#,##0\);_(* \-??_);_(@_)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_);_(* \(#,##0.0\);_(* \-??_);_(@_)"/>
    <numFmt numFmtId="191" formatCode="_(* #,##0.0_);_(* \(#,##0.0\);_(* &quot;-&quot;??_);_(@_)"/>
    <numFmt numFmtId="192" formatCode="[$-421]dd\ mmmm\ yyyy"/>
  </numFmts>
  <fonts count="35">
    <font>
      <sz val="11"/>
      <color indexed="8"/>
      <name val="Calibri"/>
      <family val="0"/>
    </font>
    <font>
      <sz val="12"/>
      <name val="Times New Roman"/>
      <family val="0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/>
    </border>
    <border>
      <left style="medium">
        <color indexed="8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 style="hair"/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0" fillId="3" borderId="0" applyNumberFormat="0" applyBorder="0" applyAlignment="0" applyProtection="0"/>
    <xf numFmtId="0" fontId="3" fillId="20" borderId="1" applyNumberFormat="0" applyAlignment="0" applyProtection="0"/>
    <xf numFmtId="0" fontId="8" fillId="21" borderId="2" applyNumberFormat="0" applyAlignment="0" applyProtection="0"/>
    <xf numFmtId="183" fontId="0" fillId="0" borderId="0" applyFill="0" applyBorder="0" applyAlignment="0" applyProtection="0"/>
    <xf numFmtId="182" fontId="0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3" applyNumberFormat="0" applyFill="0" applyAlignment="0" applyProtection="0"/>
    <xf numFmtId="0" fontId="1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7" borderId="1" applyNumberFormat="0" applyAlignment="0" applyProtection="0"/>
    <xf numFmtId="0" fontId="7" fillId="0" borderId="6" applyNumberFormat="0" applyFill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2" fillId="0" borderId="0" applyFill="0" applyBorder="0" applyAlignment="0" applyProtection="0"/>
    <xf numFmtId="0" fontId="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/>
    </xf>
    <xf numFmtId="184" fontId="20" fillId="24" borderId="0" xfId="42" applyNumberFormat="1" applyFont="1" applyFill="1" applyBorder="1" applyAlignment="1" applyProtection="1">
      <alignment/>
      <protection/>
    </xf>
    <xf numFmtId="184" fontId="20" fillId="24" borderId="0" xfId="42" applyNumberFormat="1" applyFont="1" applyFill="1" applyBorder="1" applyAlignment="1" applyProtection="1">
      <alignment horizontal="right"/>
      <protection/>
    </xf>
    <xf numFmtId="0" fontId="23" fillId="24" borderId="0" xfId="0" applyFont="1" applyFill="1" applyAlignment="1">
      <alignment/>
    </xf>
    <xf numFmtId="184" fontId="19" fillId="24" borderId="0" xfId="0" applyNumberFormat="1" applyFont="1" applyFill="1" applyAlignment="1">
      <alignment/>
    </xf>
    <xf numFmtId="0" fontId="21" fillId="24" borderId="0" xfId="0" applyFont="1" applyFill="1" applyBorder="1" applyAlignment="1">
      <alignment horizontal="left"/>
    </xf>
    <xf numFmtId="182" fontId="21" fillId="24" borderId="0" xfId="43" applyNumberFormat="1" applyFont="1" applyFill="1" applyBorder="1" applyAlignment="1" applyProtection="1">
      <alignment/>
      <protection/>
    </xf>
    <xf numFmtId="182" fontId="19" fillId="24" borderId="0" xfId="0" applyNumberFormat="1" applyFont="1" applyFill="1" applyAlignment="1">
      <alignment/>
    </xf>
    <xf numFmtId="0" fontId="23" fillId="24" borderId="0" xfId="0" applyFont="1" applyFill="1" applyAlignment="1">
      <alignment horizontal="center"/>
    </xf>
    <xf numFmtId="184" fontId="19" fillId="24" borderId="0" xfId="42" applyNumberFormat="1" applyFont="1" applyFill="1" applyBorder="1" applyAlignment="1" applyProtection="1">
      <alignment/>
      <protection/>
    </xf>
    <xf numFmtId="0" fontId="19" fillId="24" borderId="0" xfId="0" applyFont="1" applyFill="1" applyAlignment="1">
      <alignment horizontal="center"/>
    </xf>
    <xf numFmtId="182" fontId="26" fillId="24" borderId="0" xfId="0" applyNumberFormat="1" applyFont="1" applyFill="1" applyAlignment="1">
      <alignment/>
    </xf>
    <xf numFmtId="182" fontId="20" fillId="24" borderId="0" xfId="0" applyNumberFormat="1" applyFont="1" applyFill="1" applyAlignment="1">
      <alignment/>
    </xf>
    <xf numFmtId="184" fontId="20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184" fontId="27" fillId="25" borderId="10" xfId="42" applyNumberFormat="1" applyFont="1" applyFill="1" applyBorder="1" applyAlignment="1" applyProtection="1">
      <alignment horizontal="center"/>
      <protection/>
    </xf>
    <xf numFmtId="184" fontId="27" fillId="25" borderId="10" xfId="42" applyNumberFormat="1" applyFont="1" applyFill="1" applyBorder="1" applyAlignment="1" applyProtection="1">
      <alignment horizontal="center" wrapText="1"/>
      <protection/>
    </xf>
    <xf numFmtId="0" fontId="24" fillId="25" borderId="10" xfId="0" applyFont="1" applyFill="1" applyBorder="1" applyAlignment="1">
      <alignment horizontal="right"/>
    </xf>
    <xf numFmtId="184" fontId="27" fillId="25" borderId="10" xfId="42" applyNumberFormat="1" applyFont="1" applyFill="1" applyBorder="1" applyAlignment="1" applyProtection="1">
      <alignment horizontal="right"/>
      <protection/>
    </xf>
    <xf numFmtId="0" fontId="28" fillId="25" borderId="11" xfId="0" applyFont="1" applyFill="1" applyBorder="1" applyAlignment="1">
      <alignment/>
    </xf>
    <xf numFmtId="184" fontId="28" fillId="25" borderId="11" xfId="42" applyNumberFormat="1" applyFont="1" applyFill="1" applyBorder="1" applyAlignment="1" applyProtection="1">
      <alignment/>
      <protection/>
    </xf>
    <xf numFmtId="184" fontId="28" fillId="25" borderId="11" xfId="42" applyNumberFormat="1" applyFont="1" applyFill="1" applyBorder="1" applyAlignment="1" applyProtection="1">
      <alignment horizontal="right"/>
      <protection/>
    </xf>
    <xf numFmtId="43" fontId="33" fillId="0" borderId="12" xfId="96" applyFont="1" applyFill="1" applyBorder="1" applyAlignment="1">
      <alignment horizontal="center" vertical="center" wrapText="1"/>
    </xf>
    <xf numFmtId="184" fontId="27" fillId="25" borderId="13" xfId="42" applyNumberFormat="1" applyFont="1" applyFill="1" applyBorder="1" applyAlignment="1" applyProtection="1">
      <alignment horizontal="right"/>
      <protection/>
    </xf>
    <xf numFmtId="184" fontId="22" fillId="25" borderId="10" xfId="42" applyNumberFormat="1" applyFont="1" applyFill="1" applyBorder="1" applyAlignment="1" applyProtection="1">
      <alignment horizontal="center" vertical="top" wrapText="1"/>
      <protection/>
    </xf>
    <xf numFmtId="0" fontId="27" fillId="25" borderId="14" xfId="0" applyFont="1" applyFill="1" applyBorder="1" applyAlignment="1">
      <alignment horizontal="center" vertical="center" wrapText="1" shrinkToFit="1"/>
    </xf>
    <xf numFmtId="0" fontId="24" fillId="25" borderId="0" xfId="0" applyFont="1" applyFill="1" applyBorder="1" applyAlignment="1">
      <alignment horizontal="right"/>
    </xf>
    <xf numFmtId="0" fontId="22" fillId="25" borderId="15" xfId="0" applyFont="1" applyFill="1" applyBorder="1" applyAlignment="1">
      <alignment vertical="center"/>
    </xf>
    <xf numFmtId="185" fontId="22" fillId="25" borderId="16" xfId="96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25" borderId="12" xfId="0" applyFont="1" applyFill="1" applyBorder="1" applyAlignment="1">
      <alignment horizontal="left" vertical="center"/>
    </xf>
    <xf numFmtId="0" fontId="22" fillId="25" borderId="12" xfId="0" applyFont="1" applyFill="1" applyBorder="1" applyAlignment="1">
      <alignment vertical="center"/>
    </xf>
    <xf numFmtId="185" fontId="22" fillId="25" borderId="12" xfId="96" applyNumberFormat="1" applyFont="1" applyFill="1" applyBorder="1" applyAlignment="1">
      <alignment vertical="center"/>
    </xf>
    <xf numFmtId="0" fontId="21" fillId="25" borderId="0" xfId="0" applyFont="1" applyFill="1" applyAlignment="1">
      <alignment vertical="center"/>
    </xf>
    <xf numFmtId="0" fontId="28" fillId="25" borderId="12" xfId="0" applyFont="1" applyFill="1" applyBorder="1" applyAlignment="1">
      <alignment vertical="center" wrapText="1"/>
    </xf>
    <xf numFmtId="185" fontId="28" fillId="25" borderId="12" xfId="96" applyNumberFormat="1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185" fontId="28" fillId="25" borderId="17" xfId="96" applyNumberFormat="1" applyFont="1" applyFill="1" applyBorder="1" applyAlignment="1">
      <alignment vertical="center"/>
    </xf>
    <xf numFmtId="184" fontId="22" fillId="25" borderId="18" xfId="42" applyNumberFormat="1" applyFont="1" applyFill="1" applyBorder="1" applyAlignment="1" applyProtection="1">
      <alignment horizontal="right" vertical="center"/>
      <protection/>
    </xf>
    <xf numFmtId="0" fontId="28" fillId="25" borderId="18" xfId="0" applyFont="1" applyFill="1" applyBorder="1" applyAlignment="1">
      <alignment vertical="center" wrapText="1"/>
    </xf>
    <xf numFmtId="184" fontId="28" fillId="25" borderId="18" xfId="42" applyNumberFormat="1" applyFont="1" applyFill="1" applyBorder="1" applyAlignment="1" applyProtection="1">
      <alignment horizontal="right" vertical="center"/>
      <protection/>
    </xf>
    <xf numFmtId="0" fontId="28" fillId="25" borderId="18" xfId="0" applyFont="1" applyFill="1" applyBorder="1" applyAlignment="1">
      <alignment vertical="center"/>
    </xf>
    <xf numFmtId="0" fontId="28" fillId="25" borderId="18" xfId="183" applyFont="1" applyFill="1" applyBorder="1" applyAlignment="1">
      <alignment vertical="center"/>
      <protection/>
    </xf>
    <xf numFmtId="0" fontId="22" fillId="25" borderId="18" xfId="0" applyFont="1" applyFill="1" applyBorder="1" applyAlignment="1">
      <alignment vertical="center" wrapText="1"/>
    </xf>
    <xf numFmtId="185" fontId="22" fillId="25" borderId="18" xfId="96" applyNumberFormat="1" applyFont="1" applyFill="1" applyBorder="1" applyAlignment="1">
      <alignment vertical="center"/>
    </xf>
    <xf numFmtId="185" fontId="28" fillId="25" borderId="18" xfId="96" applyNumberFormat="1" applyFont="1" applyFill="1" applyBorder="1" applyAlignment="1">
      <alignment vertical="center"/>
    </xf>
    <xf numFmtId="0" fontId="21" fillId="26" borderId="0" xfId="0" applyFont="1" applyFill="1" applyAlignment="1">
      <alignment vertical="center"/>
    </xf>
    <xf numFmtId="0" fontId="28" fillId="25" borderId="18" xfId="193" applyFont="1" applyFill="1" applyBorder="1" applyAlignment="1">
      <alignment vertical="center" wrapText="1"/>
      <protection/>
    </xf>
    <xf numFmtId="185" fontId="28" fillId="25" borderId="18" xfId="140" applyNumberFormat="1" applyFont="1" applyFill="1" applyBorder="1" applyAlignment="1">
      <alignment vertical="center"/>
    </xf>
    <xf numFmtId="0" fontId="28" fillId="25" borderId="18" xfId="193" applyFont="1" applyFill="1" applyBorder="1" applyAlignment="1">
      <alignment vertical="center"/>
      <protection/>
    </xf>
    <xf numFmtId="184" fontId="28" fillId="25" borderId="18" xfId="42" applyNumberFormat="1" applyFont="1" applyFill="1" applyBorder="1" applyAlignment="1" applyProtection="1">
      <alignment vertical="center"/>
      <protection/>
    </xf>
    <xf numFmtId="184" fontId="22" fillId="25" borderId="18" xfId="42" applyNumberFormat="1" applyFont="1" applyFill="1" applyBorder="1" applyAlignment="1" applyProtection="1">
      <alignment vertical="center"/>
      <protection/>
    </xf>
    <xf numFmtId="0" fontId="28" fillId="25" borderId="18" xfId="194" applyFont="1" applyFill="1" applyBorder="1" applyAlignment="1">
      <alignment vertical="center" wrapText="1"/>
      <protection/>
    </xf>
    <xf numFmtId="185" fontId="28" fillId="25" borderId="18" xfId="141" applyNumberFormat="1" applyFont="1" applyFill="1" applyBorder="1" applyAlignment="1">
      <alignment vertical="center"/>
    </xf>
    <xf numFmtId="0" fontId="28" fillId="25" borderId="18" xfId="194" applyFont="1" applyFill="1" applyBorder="1" applyAlignment="1">
      <alignment vertical="center"/>
      <protection/>
    </xf>
    <xf numFmtId="0" fontId="20" fillId="25" borderId="0" xfId="0" applyFont="1" applyFill="1" applyAlignment="1">
      <alignment vertical="center"/>
    </xf>
    <xf numFmtId="0" fontId="28" fillId="25" borderId="19" xfId="0" applyFont="1" applyFill="1" applyBorder="1" applyAlignment="1">
      <alignment vertical="center" wrapText="1"/>
    </xf>
    <xf numFmtId="184" fontId="28" fillId="25" borderId="19" xfId="144" applyNumberFormat="1" applyFont="1" applyFill="1" applyBorder="1" applyAlignment="1" applyProtection="1">
      <alignment vertical="center"/>
      <protection/>
    </xf>
    <xf numFmtId="184" fontId="28" fillId="25" borderId="19" xfId="42" applyNumberFormat="1" applyFont="1" applyFill="1" applyBorder="1" applyAlignment="1" applyProtection="1">
      <alignment horizontal="right" vertical="center"/>
      <protection/>
    </xf>
    <xf numFmtId="0" fontId="21" fillId="25" borderId="20" xfId="0" applyFont="1" applyFill="1" applyBorder="1" applyAlignment="1">
      <alignment horizontal="center" vertical="center"/>
    </xf>
    <xf numFmtId="184" fontId="22" fillId="25" borderId="20" xfId="42" applyNumberFormat="1" applyFont="1" applyFill="1" applyBorder="1" applyAlignment="1" applyProtection="1">
      <alignment vertical="center"/>
      <protection/>
    </xf>
    <xf numFmtId="43" fontId="33" fillId="0" borderId="17" xfId="96" applyFont="1" applyFill="1" applyBorder="1" applyAlignment="1">
      <alignment horizontal="center" vertical="center" wrapText="1"/>
    </xf>
    <xf numFmtId="184" fontId="28" fillId="25" borderId="17" xfId="42" applyNumberFormat="1" applyFont="1" applyFill="1" applyBorder="1" applyAlignment="1" applyProtection="1">
      <alignment horizontal="right" vertical="center"/>
      <protection/>
    </xf>
    <xf numFmtId="0" fontId="28" fillId="25" borderId="17" xfId="0" applyFont="1" applyFill="1" applyBorder="1" applyAlignment="1">
      <alignment vertical="center" wrapText="1"/>
    </xf>
    <xf numFmtId="184" fontId="28" fillId="25" borderId="18" xfId="42" applyNumberFormat="1" applyFont="1" applyFill="1" applyBorder="1" applyAlignment="1" applyProtection="1">
      <alignment horizontal="center" vertical="center"/>
      <protection/>
    </xf>
    <xf numFmtId="184" fontId="27" fillId="25" borderId="21" xfId="42" applyNumberFormat="1" applyFont="1" applyFill="1" applyBorder="1" applyAlignment="1" applyProtection="1">
      <alignment horizontal="center" vertical="center" wrapText="1"/>
      <protection/>
    </xf>
    <xf numFmtId="184" fontId="27" fillId="25" borderId="22" xfId="42" applyNumberFormat="1" applyFont="1" applyFill="1" applyBorder="1" applyAlignment="1" applyProtection="1">
      <alignment horizontal="center" vertical="center" wrapText="1"/>
      <protection/>
    </xf>
    <xf numFmtId="184" fontId="27" fillId="25" borderId="23" xfId="42" applyNumberFormat="1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43" fontId="34" fillId="0" borderId="12" xfId="96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 wrapText="1"/>
    </xf>
    <xf numFmtId="0" fontId="19" fillId="24" borderId="24" xfId="0" applyFont="1" applyFill="1" applyBorder="1" applyAlignment="1">
      <alignment vertical="center" wrapText="1"/>
    </xf>
    <xf numFmtId="0" fontId="22" fillId="25" borderId="18" xfId="184" applyFont="1" applyFill="1" applyBorder="1" applyAlignment="1">
      <alignment vertical="center" wrapText="1"/>
      <protection/>
    </xf>
    <xf numFmtId="0" fontId="19" fillId="24" borderId="25" xfId="0" applyFont="1" applyFill="1" applyBorder="1" applyAlignment="1">
      <alignment vertical="center" wrapText="1"/>
    </xf>
    <xf numFmtId="0" fontId="22" fillId="25" borderId="12" xfId="0" applyFont="1" applyFill="1" applyBorder="1" applyAlignment="1">
      <alignment vertical="center" wrapText="1"/>
    </xf>
    <xf numFmtId="0" fontId="28" fillId="25" borderId="26" xfId="0" applyFont="1" applyFill="1" applyBorder="1" applyAlignment="1">
      <alignment vertical="center" wrapText="1"/>
    </xf>
    <xf numFmtId="43" fontId="34" fillId="0" borderId="18" xfId="96" applyFont="1" applyFill="1" applyBorder="1" applyAlignment="1">
      <alignment horizontal="center" vertical="center" wrapText="1"/>
    </xf>
    <xf numFmtId="43" fontId="33" fillId="0" borderId="18" xfId="96" applyFont="1" applyFill="1" applyBorder="1" applyAlignment="1">
      <alignment horizontal="center" vertical="center" wrapText="1"/>
    </xf>
    <xf numFmtId="185" fontId="28" fillId="25" borderId="26" xfId="96" applyNumberFormat="1" applyFont="1" applyFill="1" applyBorder="1" applyAlignment="1">
      <alignment vertical="center"/>
    </xf>
    <xf numFmtId="43" fontId="33" fillId="0" borderId="26" xfId="96" applyFont="1" applyFill="1" applyBorder="1" applyAlignment="1">
      <alignment horizontal="center" vertical="center" wrapText="1"/>
    </xf>
    <xf numFmtId="0" fontId="22" fillId="25" borderId="18" xfId="194" applyFont="1" applyFill="1" applyBorder="1" applyAlignment="1">
      <alignment vertical="center" wrapText="1"/>
      <protection/>
    </xf>
    <xf numFmtId="185" fontId="22" fillId="25" borderId="18" xfId="141" applyNumberFormat="1" applyFont="1" applyFill="1" applyBorder="1" applyAlignment="1">
      <alignment vertical="center"/>
    </xf>
    <xf numFmtId="185" fontId="28" fillId="25" borderId="11" xfId="96" applyNumberFormat="1" applyFont="1" applyFill="1" applyBorder="1" applyAlignment="1">
      <alignment vertical="center"/>
    </xf>
    <xf numFmtId="43" fontId="33" fillId="0" borderId="11" xfId="96" applyFont="1" applyFill="1" applyBorder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184" fontId="22" fillId="25" borderId="18" xfId="42" applyNumberFormat="1" applyFont="1" applyFill="1" applyBorder="1" applyAlignment="1" applyProtection="1">
      <alignment horizontal="center" vertical="center"/>
      <protection/>
    </xf>
    <xf numFmtId="0" fontId="22" fillId="25" borderId="18" xfId="193" applyFont="1" applyFill="1" applyBorder="1" applyAlignment="1">
      <alignment vertical="center"/>
      <protection/>
    </xf>
    <xf numFmtId="0" fontId="22" fillId="24" borderId="0" xfId="0" applyFont="1" applyFill="1" applyAlignment="1">
      <alignment vertical="center"/>
    </xf>
    <xf numFmtId="185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27" borderId="12" xfId="0" applyFont="1" applyFill="1" applyBorder="1" applyAlignment="1">
      <alignment vertical="center"/>
    </xf>
    <xf numFmtId="185" fontId="23" fillId="27" borderId="12" xfId="96" applyNumberFormat="1" applyFont="1" applyFill="1" applyBorder="1" applyAlignment="1">
      <alignment vertical="center"/>
    </xf>
    <xf numFmtId="184" fontId="23" fillId="27" borderId="18" xfId="42" applyNumberFormat="1" applyFont="1" applyFill="1" applyBorder="1" applyAlignment="1" applyProtection="1">
      <alignment horizontal="right" vertical="center"/>
      <protection/>
    </xf>
    <xf numFmtId="0" fontId="23" fillId="27" borderId="18" xfId="0" applyFont="1" applyFill="1" applyBorder="1" applyAlignment="1">
      <alignment vertical="center" wrapText="1"/>
    </xf>
    <xf numFmtId="185" fontId="22" fillId="27" borderId="18" xfId="96" applyNumberFormat="1" applyFont="1" applyFill="1" applyBorder="1" applyAlignment="1">
      <alignment vertical="center"/>
    </xf>
    <xf numFmtId="185" fontId="22" fillId="27" borderId="12" xfId="96" applyNumberFormat="1" applyFont="1" applyFill="1" applyBorder="1" applyAlignment="1">
      <alignment vertical="center"/>
    </xf>
    <xf numFmtId="0" fontId="27" fillId="27" borderId="18" xfId="194" applyFont="1" applyFill="1" applyBorder="1" applyAlignment="1">
      <alignment vertical="center" wrapText="1"/>
      <protection/>
    </xf>
    <xf numFmtId="43" fontId="34" fillId="27" borderId="18" xfId="96" applyFont="1" applyFill="1" applyBorder="1" applyAlignment="1">
      <alignment horizontal="center" vertical="center" wrapText="1"/>
    </xf>
    <xf numFmtId="185" fontId="22" fillId="27" borderId="18" xfId="141" applyNumberFormat="1" applyFont="1" applyFill="1" applyBorder="1" applyAlignment="1">
      <alignment vertical="center"/>
    </xf>
    <xf numFmtId="0" fontId="27" fillId="27" borderId="18" xfId="0" applyFont="1" applyFill="1" applyBorder="1" applyAlignment="1">
      <alignment vertical="center" wrapText="1"/>
    </xf>
    <xf numFmtId="185" fontId="27" fillId="27" borderId="18" xfId="96" applyNumberFormat="1" applyFont="1" applyFill="1" applyBorder="1" applyAlignment="1">
      <alignment vertical="center"/>
    </xf>
    <xf numFmtId="0" fontId="27" fillId="27" borderId="12" xfId="0" applyFont="1" applyFill="1" applyBorder="1" applyAlignment="1">
      <alignment vertical="center"/>
    </xf>
    <xf numFmtId="185" fontId="27" fillId="27" borderId="12" xfId="96" applyNumberFormat="1" applyFont="1" applyFill="1" applyBorder="1" applyAlignment="1">
      <alignment vertical="center"/>
    </xf>
    <xf numFmtId="0" fontId="22" fillId="27" borderId="12" xfId="0" applyFont="1" applyFill="1" applyBorder="1" applyAlignment="1">
      <alignment vertical="center"/>
    </xf>
    <xf numFmtId="185" fontId="22" fillId="27" borderId="12" xfId="96" applyNumberFormat="1" applyFont="1" applyFill="1" applyBorder="1" applyAlignment="1">
      <alignment horizontal="center" vertical="center"/>
    </xf>
    <xf numFmtId="0" fontId="22" fillId="27" borderId="18" xfId="193" applyFont="1" applyFill="1" applyBorder="1" applyAlignment="1">
      <alignment vertical="center"/>
      <protection/>
    </xf>
    <xf numFmtId="184" fontId="22" fillId="27" borderId="18" xfId="42" applyNumberFormat="1" applyFont="1" applyFill="1" applyBorder="1" applyAlignment="1" applyProtection="1">
      <alignment horizontal="center" vertical="center"/>
      <protection/>
    </xf>
    <xf numFmtId="184" fontId="22" fillId="27" borderId="18" xfId="42" applyNumberFormat="1" applyFont="1" applyFill="1" applyBorder="1" applyAlignment="1" applyProtection="1">
      <alignment vertical="center"/>
      <protection/>
    </xf>
    <xf numFmtId="184" fontId="22" fillId="27" borderId="18" xfId="42" applyNumberFormat="1" applyFont="1" applyFill="1" applyBorder="1" applyAlignment="1" applyProtection="1">
      <alignment horizontal="right" vertical="center"/>
      <protection/>
    </xf>
    <xf numFmtId="0" fontId="22" fillId="27" borderId="18" xfId="0" applyFont="1" applyFill="1" applyBorder="1" applyAlignment="1">
      <alignment vertical="center" wrapText="1"/>
    </xf>
    <xf numFmtId="0" fontId="20" fillId="25" borderId="27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0" fontId="23" fillId="27" borderId="12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8" fillId="25" borderId="12" xfId="0" applyFont="1" applyFill="1" applyBorder="1" applyAlignment="1" quotePrefix="1">
      <alignment horizontal="center" vertical="center"/>
    </xf>
    <xf numFmtId="0" fontId="22" fillId="25" borderId="12" xfId="0" applyFont="1" applyFill="1" applyBorder="1" applyAlignment="1" quotePrefix="1">
      <alignment horizontal="center" vertical="center"/>
    </xf>
    <xf numFmtId="0" fontId="22" fillId="25" borderId="17" xfId="0" applyFont="1" applyFill="1" applyBorder="1" applyAlignment="1" quotePrefix="1">
      <alignment horizontal="center" vertical="center"/>
    </xf>
    <xf numFmtId="0" fontId="28" fillId="25" borderId="17" xfId="0" applyFont="1" applyFill="1" applyBorder="1" applyAlignment="1" quotePrefix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8" fillId="25" borderId="18" xfId="193" applyFont="1" applyFill="1" applyBorder="1" applyAlignment="1">
      <alignment horizontal="center" vertical="center"/>
      <protection/>
    </xf>
    <xf numFmtId="0" fontId="22" fillId="25" borderId="18" xfId="194" applyFont="1" applyFill="1" applyBorder="1" applyAlignment="1">
      <alignment horizontal="center" vertical="center"/>
      <protection/>
    </xf>
    <xf numFmtId="0" fontId="22" fillId="27" borderId="18" xfId="194" applyFont="1" applyFill="1" applyBorder="1" applyAlignment="1">
      <alignment horizontal="center" vertical="center"/>
      <protection/>
    </xf>
    <xf numFmtId="0" fontId="27" fillId="27" borderId="18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horizontal="center" vertical="center"/>
    </xf>
    <xf numFmtId="0" fontId="27" fillId="27" borderId="12" xfId="0" applyFont="1" applyFill="1" applyBorder="1" applyAlignment="1">
      <alignment horizontal="center" vertical="center"/>
    </xf>
    <xf numFmtId="0" fontId="22" fillId="27" borderId="12" xfId="0" applyFont="1" applyFill="1" applyBorder="1" applyAlignment="1">
      <alignment horizontal="center" vertical="center"/>
    </xf>
    <xf numFmtId="0" fontId="28" fillId="25" borderId="18" xfId="193" applyFont="1" applyFill="1" applyBorder="1" applyAlignment="1" quotePrefix="1">
      <alignment horizontal="center" vertical="center"/>
      <protection/>
    </xf>
    <xf numFmtId="0" fontId="22" fillId="27" borderId="18" xfId="193" applyFont="1" applyFill="1" applyBorder="1" applyAlignment="1">
      <alignment horizontal="center" vertical="center"/>
      <protection/>
    </xf>
    <xf numFmtId="0" fontId="22" fillId="25" borderId="18" xfId="193" applyFont="1" applyFill="1" applyBorder="1" applyAlignment="1" quotePrefix="1">
      <alignment horizontal="center" vertical="center"/>
      <protection/>
    </xf>
    <xf numFmtId="0" fontId="28" fillId="25" borderId="18" xfId="194" applyFont="1" applyFill="1" applyBorder="1" applyAlignment="1" quotePrefix="1">
      <alignment horizontal="center" vertical="center"/>
      <protection/>
    </xf>
    <xf numFmtId="0" fontId="22" fillId="25" borderId="18" xfId="0" applyFont="1" applyFill="1" applyBorder="1" applyAlignment="1" quotePrefix="1">
      <alignment horizontal="center" vertical="center"/>
    </xf>
    <xf numFmtId="0" fontId="22" fillId="27" borderId="18" xfId="0" applyFont="1" applyFill="1" applyBorder="1" applyAlignment="1">
      <alignment horizontal="center" vertical="center"/>
    </xf>
    <xf numFmtId="0" fontId="20" fillId="25" borderId="19" xfId="0" applyFont="1" applyFill="1" applyBorder="1" applyAlignment="1" quotePrefix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184" fontId="20" fillId="24" borderId="0" xfId="42" applyNumberFormat="1" applyFont="1" applyFill="1" applyBorder="1" applyAlignment="1" applyProtection="1">
      <alignment horizontal="center"/>
      <protection/>
    </xf>
    <xf numFmtId="184" fontId="24" fillId="25" borderId="13" xfId="42" applyNumberFormat="1" applyFont="1" applyFill="1" applyBorder="1" applyAlignment="1" applyProtection="1">
      <alignment horizontal="center"/>
      <protection/>
    </xf>
    <xf numFmtId="184" fontId="28" fillId="25" borderId="28" xfId="42" applyNumberFormat="1" applyFont="1" applyFill="1" applyBorder="1" applyAlignment="1" applyProtection="1">
      <alignment horizontal="center"/>
      <protection/>
    </xf>
    <xf numFmtId="185" fontId="22" fillId="25" borderId="16" xfId="96" applyNumberFormat="1" applyFont="1" applyFill="1" applyBorder="1" applyAlignment="1">
      <alignment horizontal="center" vertical="center"/>
    </xf>
    <xf numFmtId="185" fontId="28" fillId="25" borderId="17" xfId="96" applyNumberFormat="1" applyFont="1" applyFill="1" applyBorder="1" applyAlignment="1">
      <alignment horizontal="center" vertical="center"/>
    </xf>
    <xf numFmtId="184" fontId="23" fillId="27" borderId="18" xfId="42" applyNumberFormat="1" applyFont="1" applyFill="1" applyBorder="1" applyAlignment="1" applyProtection="1">
      <alignment horizontal="center" vertical="center"/>
      <protection/>
    </xf>
    <xf numFmtId="185" fontId="28" fillId="25" borderId="18" xfId="96" applyNumberFormat="1" applyFont="1" applyFill="1" applyBorder="1" applyAlignment="1">
      <alignment horizontal="center" vertical="center"/>
    </xf>
    <xf numFmtId="185" fontId="28" fillId="27" borderId="18" xfId="96" applyNumberFormat="1" applyFont="1" applyFill="1" applyBorder="1" applyAlignment="1">
      <alignment horizontal="center" vertical="center"/>
    </xf>
    <xf numFmtId="185" fontId="30" fillId="27" borderId="18" xfId="96" applyNumberFormat="1" applyFont="1" applyFill="1" applyBorder="1" applyAlignment="1">
      <alignment horizontal="center" vertical="center"/>
    </xf>
    <xf numFmtId="185" fontId="27" fillId="27" borderId="12" xfId="96" applyNumberFormat="1" applyFont="1" applyFill="1" applyBorder="1" applyAlignment="1">
      <alignment horizontal="center" vertical="center"/>
    </xf>
    <xf numFmtId="185" fontId="22" fillId="25" borderId="18" xfId="96" applyNumberFormat="1" applyFont="1" applyFill="1" applyBorder="1" applyAlignment="1">
      <alignment horizontal="center" vertical="center"/>
    </xf>
    <xf numFmtId="185" fontId="22" fillId="27" borderId="18" xfId="96" applyNumberFormat="1" applyFont="1" applyFill="1" applyBorder="1" applyAlignment="1">
      <alignment horizontal="center" vertical="center"/>
    </xf>
    <xf numFmtId="184" fontId="22" fillId="25" borderId="20" xfId="42" applyNumberFormat="1" applyFont="1" applyFill="1" applyBorder="1" applyAlignment="1" applyProtection="1">
      <alignment horizontal="center" vertical="center"/>
      <protection/>
    </xf>
    <xf numFmtId="182" fontId="21" fillId="24" borderId="0" xfId="43" applyNumberFormat="1" applyFont="1" applyFill="1" applyBorder="1" applyAlignment="1" applyProtection="1">
      <alignment horizontal="center"/>
      <protection/>
    </xf>
    <xf numFmtId="182" fontId="19" fillId="24" borderId="0" xfId="0" applyNumberFormat="1" applyFont="1" applyFill="1" applyAlignment="1">
      <alignment horizontal="center"/>
    </xf>
    <xf numFmtId="0" fontId="20" fillId="24" borderId="0" xfId="0" applyFont="1" applyFill="1" applyAlignment="1">
      <alignment horizont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10" xfId="44"/>
    <cellStyle name="Comma [0] 11" xfId="45"/>
    <cellStyle name="Comma [0] 12" xfId="46"/>
    <cellStyle name="Comma [0] 13" xfId="47"/>
    <cellStyle name="Comma [0] 14" xfId="48"/>
    <cellStyle name="Comma [0] 15" xfId="49"/>
    <cellStyle name="Comma [0] 16" xfId="50"/>
    <cellStyle name="Comma [0] 17" xfId="51"/>
    <cellStyle name="Comma [0] 18" xfId="52"/>
    <cellStyle name="Comma [0] 19" xfId="53"/>
    <cellStyle name="Comma [0] 2" xfId="54"/>
    <cellStyle name="Comma [0] 20" xfId="55"/>
    <cellStyle name="Comma [0] 21" xfId="56"/>
    <cellStyle name="Comma [0] 22" xfId="57"/>
    <cellStyle name="Comma [0] 23" xfId="58"/>
    <cellStyle name="Comma [0] 24" xfId="59"/>
    <cellStyle name="Comma [0] 25" xfId="60"/>
    <cellStyle name="Comma [0] 26" xfId="61"/>
    <cellStyle name="Comma [0] 27" xfId="62"/>
    <cellStyle name="Comma [0] 28" xfId="63"/>
    <cellStyle name="Comma [0] 29" xfId="64"/>
    <cellStyle name="Comma [0] 3" xfId="65"/>
    <cellStyle name="Comma [0] 30" xfId="66"/>
    <cellStyle name="Comma [0] 31" xfId="67"/>
    <cellStyle name="Comma [0] 32" xfId="68"/>
    <cellStyle name="Comma [0] 33" xfId="69"/>
    <cellStyle name="Comma [0] 34" xfId="70"/>
    <cellStyle name="Comma [0] 35" xfId="71"/>
    <cellStyle name="Comma [0] 36" xfId="72"/>
    <cellStyle name="Comma [0] 37" xfId="73"/>
    <cellStyle name="Comma [0] 38" xfId="74"/>
    <cellStyle name="Comma [0] 39" xfId="75"/>
    <cellStyle name="Comma [0] 4" xfId="76"/>
    <cellStyle name="Comma [0] 40" xfId="77"/>
    <cellStyle name="Comma [0] 41" xfId="78"/>
    <cellStyle name="Comma [0] 42" xfId="79"/>
    <cellStyle name="Comma [0] 43" xfId="80"/>
    <cellStyle name="Comma [0] 5" xfId="81"/>
    <cellStyle name="Comma [0] 6" xfId="82"/>
    <cellStyle name="Comma [0] 7" xfId="83"/>
    <cellStyle name="Comma [0] 8" xfId="84"/>
    <cellStyle name="Comma [0] 9" xfId="85"/>
    <cellStyle name="Comma 10" xfId="86"/>
    <cellStyle name="Comma 11" xfId="87"/>
    <cellStyle name="Comma 12" xfId="88"/>
    <cellStyle name="Comma 13" xfId="89"/>
    <cellStyle name="Comma 14" xfId="90"/>
    <cellStyle name="Comma 15" xfId="91"/>
    <cellStyle name="Comma 16" xfId="92"/>
    <cellStyle name="Comma 17" xfId="93"/>
    <cellStyle name="Comma 18" xfId="94"/>
    <cellStyle name="Comma 19" xfId="95"/>
    <cellStyle name="Comma 2" xfId="96"/>
    <cellStyle name="Comma 2 10" xfId="97"/>
    <cellStyle name="Comma 2 11" xfId="98"/>
    <cellStyle name="Comma 2 12" xfId="99"/>
    <cellStyle name="Comma 2 13" xfId="100"/>
    <cellStyle name="Comma 2 14" xfId="101"/>
    <cellStyle name="Comma 2 15" xfId="102"/>
    <cellStyle name="Comma 2 16" xfId="103"/>
    <cellStyle name="Comma 2 17" xfId="104"/>
    <cellStyle name="Comma 2 18" xfId="105"/>
    <cellStyle name="Comma 2 19" xfId="106"/>
    <cellStyle name="Comma 2 2" xfId="107"/>
    <cellStyle name="Comma 2 20" xfId="108"/>
    <cellStyle name="Comma 2 21" xfId="109"/>
    <cellStyle name="Comma 2 22" xfId="110"/>
    <cellStyle name="Comma 2 23" xfId="111"/>
    <cellStyle name="Comma 2 24" xfId="112"/>
    <cellStyle name="Comma 2 25" xfId="113"/>
    <cellStyle name="Comma 2 26" xfId="114"/>
    <cellStyle name="Comma 2 27" xfId="115"/>
    <cellStyle name="Comma 2 28" xfId="116"/>
    <cellStyle name="Comma 2 29" xfId="117"/>
    <cellStyle name="Comma 2 3" xfId="118"/>
    <cellStyle name="Comma 2 30" xfId="119"/>
    <cellStyle name="Comma 2 31" xfId="120"/>
    <cellStyle name="Comma 2 32" xfId="121"/>
    <cellStyle name="Comma 2 33" xfId="122"/>
    <cellStyle name="Comma 2 34" xfId="123"/>
    <cellStyle name="Comma 2 35" xfId="124"/>
    <cellStyle name="Comma 2 36" xfId="125"/>
    <cellStyle name="Comma 2 37" xfId="126"/>
    <cellStyle name="Comma 2 38" xfId="127"/>
    <cellStyle name="Comma 2 39" xfId="128"/>
    <cellStyle name="Comma 2 4" xfId="129"/>
    <cellStyle name="Comma 2 40" xfId="130"/>
    <cellStyle name="Comma 2 5" xfId="131"/>
    <cellStyle name="Comma 2 6" xfId="132"/>
    <cellStyle name="Comma 2 7" xfId="133"/>
    <cellStyle name="Comma 2 8" xfId="134"/>
    <cellStyle name="Comma 2 9" xfId="135"/>
    <cellStyle name="Comma 20" xfId="136"/>
    <cellStyle name="Comma 21" xfId="137"/>
    <cellStyle name="Comma 22" xfId="138"/>
    <cellStyle name="Comma 23" xfId="139"/>
    <cellStyle name="Comma 24" xfId="140"/>
    <cellStyle name="Comma 25" xfId="141"/>
    <cellStyle name="Comma 26" xfId="142"/>
    <cellStyle name="Comma 27" xfId="143"/>
    <cellStyle name="Comma 28" xfId="144"/>
    <cellStyle name="Comma 29" xfId="145"/>
    <cellStyle name="Comma 3" xfId="146"/>
    <cellStyle name="Comma 30" xfId="147"/>
    <cellStyle name="Comma 31" xfId="148"/>
    <cellStyle name="Comma 32" xfId="149"/>
    <cellStyle name="Comma 33" xfId="150"/>
    <cellStyle name="Comma 34" xfId="151"/>
    <cellStyle name="Comma 35" xfId="152"/>
    <cellStyle name="Comma 36" xfId="153"/>
    <cellStyle name="Comma 37" xfId="154"/>
    <cellStyle name="Comma 38" xfId="155"/>
    <cellStyle name="Comma 39" xfId="156"/>
    <cellStyle name="Comma 4" xfId="157"/>
    <cellStyle name="Comma 40" xfId="158"/>
    <cellStyle name="Comma 41" xfId="159"/>
    <cellStyle name="Comma 42" xfId="160"/>
    <cellStyle name="Comma 43" xfId="161"/>
    <cellStyle name="Comma 5" xfId="162"/>
    <cellStyle name="Comma 6" xfId="163"/>
    <cellStyle name="Comma 7" xfId="164"/>
    <cellStyle name="Comma 8" xfId="165"/>
    <cellStyle name="Comma 9" xfId="166"/>
    <cellStyle name="Currency" xfId="167"/>
    <cellStyle name="Currency [0]" xfId="168"/>
    <cellStyle name="Explanatory Text" xfId="169"/>
    <cellStyle name="Good" xfId="170"/>
    <cellStyle name="Heading 1" xfId="171"/>
    <cellStyle name="Heading 2" xfId="172"/>
    <cellStyle name="Heading 3" xfId="173"/>
    <cellStyle name="Heading 4" xfId="174"/>
    <cellStyle name="Input" xfId="175"/>
    <cellStyle name="Linked Cell" xfId="176"/>
    <cellStyle name="Neutral" xfId="177"/>
    <cellStyle name="Normal 10" xfId="178"/>
    <cellStyle name="Normal 11" xfId="179"/>
    <cellStyle name="Normal 12" xfId="180"/>
    <cellStyle name="Normal 13" xfId="181"/>
    <cellStyle name="Normal 14" xfId="182"/>
    <cellStyle name="Normal 15" xfId="183"/>
    <cellStyle name="Normal 16" xfId="184"/>
    <cellStyle name="Normal 17" xfId="185"/>
    <cellStyle name="Normal 18" xfId="186"/>
    <cellStyle name="Normal 19" xfId="187"/>
    <cellStyle name="Normal 2" xfId="188"/>
    <cellStyle name="Normal 20" xfId="189"/>
    <cellStyle name="Normal 21" xfId="190"/>
    <cellStyle name="Normal 22" xfId="191"/>
    <cellStyle name="Normal 23" xfId="192"/>
    <cellStyle name="Normal 24" xfId="193"/>
    <cellStyle name="Normal 25" xfId="194"/>
    <cellStyle name="Normal 26" xfId="195"/>
    <cellStyle name="Normal 27" xfId="196"/>
    <cellStyle name="Normal 28" xfId="197"/>
    <cellStyle name="Normal 29" xfId="198"/>
    <cellStyle name="Normal 3" xfId="199"/>
    <cellStyle name="Normal 30" xfId="200"/>
    <cellStyle name="Normal 31" xfId="201"/>
    <cellStyle name="Normal 32" xfId="202"/>
    <cellStyle name="Normal 33" xfId="203"/>
    <cellStyle name="Normal 34" xfId="204"/>
    <cellStyle name="Normal 35" xfId="205"/>
    <cellStyle name="Normal 36" xfId="206"/>
    <cellStyle name="Normal 37" xfId="207"/>
    <cellStyle name="Normal 38" xfId="208"/>
    <cellStyle name="Normal 39" xfId="209"/>
    <cellStyle name="Normal 4" xfId="210"/>
    <cellStyle name="Normal 40" xfId="211"/>
    <cellStyle name="Normal 41" xfId="212"/>
    <cellStyle name="Normal 42" xfId="213"/>
    <cellStyle name="Normal 43" xfId="214"/>
    <cellStyle name="Normal 5" xfId="215"/>
    <cellStyle name="Normal 6" xfId="216"/>
    <cellStyle name="Normal 7" xfId="217"/>
    <cellStyle name="Normal 8" xfId="218"/>
    <cellStyle name="Normal 9" xfId="219"/>
    <cellStyle name="Note" xfId="220"/>
    <cellStyle name="Note 10" xfId="221"/>
    <cellStyle name="Note 11" xfId="222"/>
    <cellStyle name="Note 12" xfId="223"/>
    <cellStyle name="Note 13" xfId="224"/>
    <cellStyle name="Note 14" xfId="225"/>
    <cellStyle name="Note 15" xfId="226"/>
    <cellStyle name="Note 16" xfId="227"/>
    <cellStyle name="Note 17" xfId="228"/>
    <cellStyle name="Note 18" xfId="229"/>
    <cellStyle name="Note 19" xfId="230"/>
    <cellStyle name="Note 2" xfId="231"/>
    <cellStyle name="Note 20" xfId="232"/>
    <cellStyle name="Note 21" xfId="233"/>
    <cellStyle name="Note 22" xfId="234"/>
    <cellStyle name="Note 23" xfId="235"/>
    <cellStyle name="Note 24" xfId="236"/>
    <cellStyle name="Note 25" xfId="237"/>
    <cellStyle name="Note 26" xfId="238"/>
    <cellStyle name="Note 27" xfId="239"/>
    <cellStyle name="Note 28" xfId="240"/>
    <cellStyle name="Note 29" xfId="241"/>
    <cellStyle name="Note 3" xfId="242"/>
    <cellStyle name="Note 30" xfId="243"/>
    <cellStyle name="Note 31" xfId="244"/>
    <cellStyle name="Note 32" xfId="245"/>
    <cellStyle name="Note 33" xfId="246"/>
    <cellStyle name="Note 34" xfId="247"/>
    <cellStyle name="Note 35" xfId="248"/>
    <cellStyle name="Note 36" xfId="249"/>
    <cellStyle name="Note 37" xfId="250"/>
    <cellStyle name="Note 38" xfId="251"/>
    <cellStyle name="Note 39" xfId="252"/>
    <cellStyle name="Note 4" xfId="253"/>
    <cellStyle name="Note 40" xfId="254"/>
    <cellStyle name="Note 41" xfId="255"/>
    <cellStyle name="Note 42" xfId="256"/>
    <cellStyle name="Note 43" xfId="257"/>
    <cellStyle name="Note 5" xfId="258"/>
    <cellStyle name="Note 6" xfId="259"/>
    <cellStyle name="Note 7" xfId="260"/>
    <cellStyle name="Note 8" xfId="261"/>
    <cellStyle name="Note 9" xfId="262"/>
    <cellStyle name="Output" xfId="263"/>
    <cellStyle name="Percent" xfId="264"/>
    <cellStyle name="Title" xfId="265"/>
    <cellStyle name="Total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106</xdr:row>
      <xdr:rowOff>28575</xdr:rowOff>
    </xdr:from>
    <xdr:to>
      <xdr:col>7</xdr:col>
      <xdr:colOff>1714500</xdr:colOff>
      <xdr:row>112</xdr:row>
      <xdr:rowOff>9525</xdr:rowOff>
    </xdr:to>
    <xdr:pic>
      <xdr:nvPicPr>
        <xdr:cNvPr id="1" name="Picture 2" descr="C:\Users\User\AppData\Local\Temp\WhatsApp Image 2021-01-29 at 15.19.12.jpeg"/>
        <xdr:cNvPicPr preferRelativeResize="1">
          <a:picLocks noChangeAspect="1"/>
        </xdr:cNvPicPr>
      </xdr:nvPicPr>
      <xdr:blipFill>
        <a:blip r:embed="rId1"/>
        <a:srcRect l="34115" t="18182" r="11137" b="51779"/>
        <a:stretch>
          <a:fillRect/>
        </a:stretch>
      </xdr:blipFill>
      <xdr:spPr>
        <a:xfrm>
          <a:off x="15001875" y="34699575"/>
          <a:ext cx="1409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6</xdr:row>
      <xdr:rowOff>114300</xdr:rowOff>
    </xdr:from>
    <xdr:to>
      <xdr:col>9</xdr:col>
      <xdr:colOff>495300</xdr:colOff>
      <xdr:row>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257300"/>
          <a:ext cx="1838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4"/>
  <sheetViews>
    <sheetView tabSelected="1" view="pageBreakPreview" zoomScale="60" zoomScalePageLayoutView="0" workbookViewId="0" topLeftCell="A1">
      <pane ySplit="7" topLeftCell="A95" activePane="bottomLeft" state="frozen"/>
      <selection pane="topLeft" activeCell="A1" sqref="A1"/>
      <selection pane="bottomLeft" activeCell="F115" sqref="F115"/>
    </sheetView>
  </sheetViews>
  <sheetFormatPr defaultColWidth="9.140625" defaultRowHeight="15"/>
  <cols>
    <col min="1" max="1" width="1.7109375" style="3" customWidth="1"/>
    <col min="2" max="2" width="5.8515625" style="121" customWidth="1"/>
    <col min="3" max="3" width="96.421875" style="3" customWidth="1"/>
    <col min="4" max="4" width="23.140625" style="4" customWidth="1"/>
    <col min="5" max="5" width="35.140625" style="152" customWidth="1"/>
    <col min="6" max="6" width="29.7109375" style="5" customWidth="1"/>
    <col min="7" max="7" width="28.421875" style="5" customWidth="1"/>
    <col min="8" max="8" width="32.57421875" style="5" customWidth="1"/>
    <col min="9" max="9" width="32.421875" style="5" customWidth="1"/>
    <col min="10" max="10" width="10.7109375" style="3" bestFit="1" customWidth="1"/>
    <col min="11" max="12" width="9.140625" style="3" customWidth="1"/>
    <col min="13" max="13" width="14.140625" style="3" customWidth="1"/>
    <col min="14" max="14" width="15.57421875" style="3" bestFit="1" customWidth="1"/>
    <col min="15" max="16384" width="9.140625" style="3" customWidth="1"/>
  </cols>
  <sheetData>
    <row r="1" spans="2:9" s="1" customFormat="1" ht="15.75" customHeight="1">
      <c r="B1" s="73" t="s">
        <v>22</v>
      </c>
      <c r="C1" s="73"/>
      <c r="D1" s="73"/>
      <c r="E1" s="73"/>
      <c r="F1" s="73"/>
      <c r="G1" s="73"/>
      <c r="H1" s="73"/>
      <c r="I1" s="73"/>
    </row>
    <row r="2" spans="2:9" s="1" customFormat="1" ht="15.75" customHeight="1">
      <c r="B2" s="73" t="s">
        <v>23</v>
      </c>
      <c r="C2" s="73"/>
      <c r="D2" s="73"/>
      <c r="E2" s="73"/>
      <c r="F2" s="73"/>
      <c r="G2" s="73"/>
      <c r="H2" s="73"/>
      <c r="I2" s="73"/>
    </row>
    <row r="3" spans="2:9" s="1" customFormat="1" ht="15.75" customHeight="1">
      <c r="B3" s="73" t="s">
        <v>24</v>
      </c>
      <c r="C3" s="73"/>
      <c r="D3" s="73"/>
      <c r="E3" s="73"/>
      <c r="F3" s="73"/>
      <c r="G3" s="73"/>
      <c r="H3" s="73"/>
      <c r="I3" s="73"/>
    </row>
    <row r="4" spans="2:9" ht="25.5">
      <c r="B4" s="73" t="s">
        <v>106</v>
      </c>
      <c r="C4" s="73"/>
      <c r="D4" s="73"/>
      <c r="E4" s="73"/>
      <c r="F4" s="73"/>
      <c r="G4" s="73"/>
      <c r="H4" s="73"/>
      <c r="I4" s="73"/>
    </row>
    <row r="5" ht="12" thickBot="1"/>
    <row r="6" spans="2:9" ht="46.5" customHeight="1" thickBot="1">
      <c r="B6" s="122"/>
      <c r="C6" s="29" t="s">
        <v>20</v>
      </c>
      <c r="D6" s="20" t="s">
        <v>16</v>
      </c>
      <c r="E6" s="19" t="s">
        <v>21</v>
      </c>
      <c r="F6" s="70" t="s">
        <v>11</v>
      </c>
      <c r="G6" s="71"/>
      <c r="H6" s="71"/>
      <c r="I6" s="72"/>
    </row>
    <row r="7" spans="2:9" s="2" customFormat="1" ht="19.5" customHeight="1" thickBot="1">
      <c r="B7" s="123"/>
      <c r="C7" s="30"/>
      <c r="D7" s="27"/>
      <c r="E7" s="153"/>
      <c r="F7" s="27" t="s">
        <v>12</v>
      </c>
      <c r="G7" s="27" t="s">
        <v>13</v>
      </c>
      <c r="H7" s="27" t="s">
        <v>14</v>
      </c>
      <c r="I7" s="27" t="s">
        <v>15</v>
      </c>
    </row>
    <row r="8" spans="2:9" s="2" customFormat="1" ht="19.5" customHeight="1">
      <c r="B8" s="124"/>
      <c r="C8" s="21"/>
      <c r="D8" s="22"/>
      <c r="E8" s="28"/>
      <c r="F8" s="22"/>
      <c r="G8" s="22"/>
      <c r="H8" s="22"/>
      <c r="I8" s="22"/>
    </row>
    <row r="9" spans="2:9" ht="19.5" customHeight="1">
      <c r="B9" s="120"/>
      <c r="C9" s="23"/>
      <c r="D9" s="24"/>
      <c r="E9" s="154"/>
      <c r="F9" s="25"/>
      <c r="G9" s="25"/>
      <c r="H9" s="25"/>
      <c r="I9" s="25"/>
    </row>
    <row r="10" spans="2:14" s="99" customFormat="1" ht="19.5" customHeight="1">
      <c r="B10" s="125"/>
      <c r="C10" s="31" t="s">
        <v>0</v>
      </c>
      <c r="D10" s="32">
        <f>D12+D37+D45+D50+D54+D59+D63+D74+D81+D90+D94</f>
        <v>11958374428</v>
      </c>
      <c r="E10" s="155" t="s">
        <v>93</v>
      </c>
      <c r="F10" s="32">
        <f>F12+F37+F45+F50+F54+F59+F63+F74+F81+F90+F94</f>
        <v>2475212764</v>
      </c>
      <c r="G10" s="32">
        <f>G12+G37+G45+G50+G54+G59+G63+G74+G81+G90+G94</f>
        <v>4358576156</v>
      </c>
      <c r="H10" s="32">
        <f>H12+H37+H45+H54+H59+H63+H74+H81+H90+H94</f>
        <v>2739609931</v>
      </c>
      <c r="I10" s="32">
        <f>I12+I37+I45+I50+I54+I59+I63+I74+I81+I90+I94</f>
        <v>2384975577</v>
      </c>
      <c r="J10" s="98"/>
      <c r="M10" s="99">
        <v>1280026354</v>
      </c>
      <c r="N10" s="99">
        <v>558229138</v>
      </c>
    </row>
    <row r="11" spans="2:9" s="41" customFormat="1" ht="19.5" customHeight="1">
      <c r="B11" s="126"/>
      <c r="C11" s="40"/>
      <c r="D11" s="39"/>
      <c r="E11" s="156"/>
      <c r="F11" s="42"/>
      <c r="G11" s="42"/>
      <c r="H11" s="42"/>
      <c r="I11" s="42"/>
    </row>
    <row r="12" spans="2:9" s="79" customFormat="1" ht="19.5" customHeight="1">
      <c r="B12" s="127" t="s">
        <v>1</v>
      </c>
      <c r="C12" s="100" t="s">
        <v>26</v>
      </c>
      <c r="D12" s="101">
        <f>D13+D16+D22+D28+D32</f>
        <v>9088265144</v>
      </c>
      <c r="E12" s="157" t="s">
        <v>94</v>
      </c>
      <c r="F12" s="102">
        <f>F13+F16+F22+F28+F32</f>
        <v>2112926930</v>
      </c>
      <c r="G12" s="102">
        <f>G16+G22+G28+G32</f>
        <v>3080823835</v>
      </c>
      <c r="H12" s="102">
        <f>H16+H22+H28+H32</f>
        <v>1943165724</v>
      </c>
      <c r="I12" s="102">
        <f>I13+I16+I22+I28+I32</f>
        <v>1951348655</v>
      </c>
    </row>
    <row r="13" spans="2:9" s="37" customFormat="1" ht="19.5" customHeight="1">
      <c r="B13" s="126">
        <v>1</v>
      </c>
      <c r="C13" s="35" t="s">
        <v>27</v>
      </c>
      <c r="D13" s="36">
        <f>F13+G13+H13+I13</f>
        <v>569900</v>
      </c>
      <c r="E13" s="77"/>
      <c r="F13" s="36">
        <v>0</v>
      </c>
      <c r="G13" s="36">
        <v>0</v>
      </c>
      <c r="H13" s="36">
        <v>0</v>
      </c>
      <c r="I13" s="36">
        <v>569900</v>
      </c>
    </row>
    <row r="14" spans="2:9" s="37" customFormat="1" ht="45" customHeight="1">
      <c r="B14" s="126"/>
      <c r="C14" s="68" t="s">
        <v>28</v>
      </c>
      <c r="D14" s="39">
        <f>F14+G14+H14+I14</f>
        <v>569900</v>
      </c>
      <c r="E14" s="26"/>
      <c r="F14" s="39">
        <v>0</v>
      </c>
      <c r="G14" s="39">
        <v>0</v>
      </c>
      <c r="H14" s="39">
        <v>0</v>
      </c>
      <c r="I14" s="39">
        <v>569900</v>
      </c>
    </row>
    <row r="15" spans="2:9" s="37" customFormat="1" ht="13.5" customHeight="1">
      <c r="B15" s="126"/>
      <c r="C15" s="44"/>
      <c r="D15" s="39"/>
      <c r="E15" s="26"/>
      <c r="F15" s="39"/>
      <c r="G15" s="39"/>
      <c r="H15" s="39"/>
      <c r="I15" s="39"/>
    </row>
    <row r="16" spans="2:9" s="37" customFormat="1" ht="19.5" customHeight="1">
      <c r="B16" s="128">
        <v>2</v>
      </c>
      <c r="C16" s="48" t="s">
        <v>30</v>
      </c>
      <c r="D16" s="36">
        <f>D20+D19+D18+D17</f>
        <v>7322321600</v>
      </c>
      <c r="E16" s="157" t="s">
        <v>94</v>
      </c>
      <c r="F16" s="36">
        <f>SUM(F17:F20)</f>
        <v>1585251497</v>
      </c>
      <c r="G16" s="36">
        <f>2564551509+G19</f>
        <v>2564696259</v>
      </c>
      <c r="H16" s="36">
        <f>1585251497+H19+H20</f>
        <v>1585582147</v>
      </c>
      <c r="I16" s="36">
        <f>I17+I18+I19+I20</f>
        <v>1586791697</v>
      </c>
    </row>
    <row r="17" spans="2:9" s="37" customFormat="1" ht="19.5" customHeight="1">
      <c r="B17" s="126"/>
      <c r="C17" s="68" t="s">
        <v>29</v>
      </c>
      <c r="D17" s="39">
        <f>F17+G17+H17+I17</f>
        <v>7320306000</v>
      </c>
      <c r="E17" s="26"/>
      <c r="F17" s="42">
        <v>1585251497</v>
      </c>
      <c r="G17" s="42">
        <v>2564551509</v>
      </c>
      <c r="H17" s="42">
        <v>1585251497</v>
      </c>
      <c r="I17" s="39">
        <v>1585251497</v>
      </c>
    </row>
    <row r="18" spans="2:9" s="41" customFormat="1" ht="19.5" customHeight="1">
      <c r="B18" s="129"/>
      <c r="C18" s="44" t="s">
        <v>31</v>
      </c>
      <c r="D18" s="39">
        <f>F18+G18+H18+I18</f>
        <v>1064800</v>
      </c>
      <c r="E18" s="26"/>
      <c r="F18" s="45">
        <v>0</v>
      </c>
      <c r="G18" s="45">
        <v>0</v>
      </c>
      <c r="H18" s="45">
        <v>0</v>
      </c>
      <c r="I18" s="39">
        <v>1064800</v>
      </c>
    </row>
    <row r="19" spans="2:9" s="41" customFormat="1" ht="32.25" customHeight="1">
      <c r="B19" s="129"/>
      <c r="C19" s="80" t="s">
        <v>32</v>
      </c>
      <c r="D19" s="39">
        <f>F19+G19+H19+I19</f>
        <v>579000</v>
      </c>
      <c r="E19" s="26"/>
      <c r="F19" s="45">
        <v>0</v>
      </c>
      <c r="G19" s="45">
        <v>144750</v>
      </c>
      <c r="H19" s="45">
        <v>144750</v>
      </c>
      <c r="I19" s="39">
        <v>289500</v>
      </c>
    </row>
    <row r="20" spans="2:9" s="41" customFormat="1" ht="32.25" customHeight="1">
      <c r="B20" s="129"/>
      <c r="C20" s="81" t="s">
        <v>33</v>
      </c>
      <c r="D20" s="39">
        <f>F20+G20+H20+I20</f>
        <v>371800</v>
      </c>
      <c r="E20" s="26"/>
      <c r="F20" s="45">
        <v>0</v>
      </c>
      <c r="G20" s="45">
        <v>0</v>
      </c>
      <c r="H20" s="45">
        <v>185900</v>
      </c>
      <c r="I20" s="39">
        <v>185900</v>
      </c>
    </row>
    <row r="21" spans="2:9" s="41" customFormat="1" ht="32.25" customHeight="1">
      <c r="B21" s="129"/>
      <c r="C21" s="83"/>
      <c r="D21" s="39"/>
      <c r="E21" s="26"/>
      <c r="F21" s="45"/>
      <c r="G21" s="45"/>
      <c r="H21" s="45"/>
      <c r="I21" s="39"/>
    </row>
    <row r="22" spans="2:9" s="78" customFormat="1" ht="19.5" customHeight="1">
      <c r="B22" s="128">
        <v>3</v>
      </c>
      <c r="C22" s="34" t="s">
        <v>34</v>
      </c>
      <c r="D22" s="36">
        <f>D23+D24+D25+D26</f>
        <v>292152450</v>
      </c>
      <c r="E22" s="157" t="s">
        <v>94</v>
      </c>
      <c r="F22" s="43">
        <f>F23+F24+F25+F26</f>
        <v>133732744</v>
      </c>
      <c r="G22" s="43">
        <f>G23+G24+G25+G26</f>
        <v>88564366</v>
      </c>
      <c r="H22" s="43">
        <f>H23+H24+H25+H26</f>
        <v>42215266</v>
      </c>
      <c r="I22" s="36">
        <f>I23+I24+I25+I26</f>
        <v>27640074</v>
      </c>
    </row>
    <row r="23" spans="2:9" s="37" customFormat="1" ht="19.5" customHeight="1">
      <c r="B23" s="126"/>
      <c r="C23" s="46" t="s">
        <v>35</v>
      </c>
      <c r="D23" s="39">
        <f>F23+G23+H23+I23</f>
        <v>23360400</v>
      </c>
      <c r="E23" s="26"/>
      <c r="F23" s="45">
        <v>10911900</v>
      </c>
      <c r="G23" s="45">
        <v>6930700</v>
      </c>
      <c r="H23" s="45">
        <v>5517800</v>
      </c>
      <c r="I23" s="45">
        <v>0</v>
      </c>
    </row>
    <row r="24" spans="2:9" s="41" customFormat="1" ht="19.5" customHeight="1">
      <c r="B24" s="129"/>
      <c r="C24" s="40" t="s">
        <v>36</v>
      </c>
      <c r="D24" s="39">
        <f>F24+G24+H24+I24</f>
        <v>107567100</v>
      </c>
      <c r="E24" s="26"/>
      <c r="F24" s="45">
        <v>53081519</v>
      </c>
      <c r="G24" s="45">
        <v>21223726</v>
      </c>
      <c r="H24" s="45">
        <v>21552127</v>
      </c>
      <c r="I24" s="45">
        <v>11709728</v>
      </c>
    </row>
    <row r="25" spans="2:9" s="37" customFormat="1" ht="19.5" customHeight="1">
      <c r="B25" s="126"/>
      <c r="C25" s="38" t="s">
        <v>37</v>
      </c>
      <c r="D25" s="39">
        <f>F25+G25+H25+I25</f>
        <v>37226750</v>
      </c>
      <c r="E25" s="26"/>
      <c r="F25" s="39">
        <v>8782090</v>
      </c>
      <c r="G25" s="39">
        <v>10459885</v>
      </c>
      <c r="H25" s="39">
        <v>8599885</v>
      </c>
      <c r="I25" s="39">
        <v>9384890</v>
      </c>
    </row>
    <row r="26" spans="2:9" s="41" customFormat="1" ht="19.5" customHeight="1">
      <c r="B26" s="129"/>
      <c r="C26" s="47" t="s">
        <v>38</v>
      </c>
      <c r="D26" s="39">
        <f>F26+G26+H26+I26</f>
        <v>123998200</v>
      </c>
      <c r="E26" s="26"/>
      <c r="F26" s="39">
        <v>60957235</v>
      </c>
      <c r="G26" s="39">
        <v>49950055</v>
      </c>
      <c r="H26" s="39">
        <v>6545454</v>
      </c>
      <c r="I26" s="39">
        <v>6545456</v>
      </c>
    </row>
    <row r="27" spans="2:9" s="37" customFormat="1" ht="19.5" customHeight="1">
      <c r="B27" s="128"/>
      <c r="C27" s="82"/>
      <c r="D27" s="36"/>
      <c r="E27" s="77"/>
      <c r="F27" s="43"/>
      <c r="G27" s="43"/>
      <c r="H27" s="43"/>
      <c r="I27" s="36"/>
    </row>
    <row r="28" spans="2:9" s="78" customFormat="1" ht="19.5" customHeight="1">
      <c r="B28" s="130">
        <v>4</v>
      </c>
      <c r="C28" s="84" t="s">
        <v>39</v>
      </c>
      <c r="D28" s="36">
        <f>D30+D29</f>
        <v>876897994</v>
      </c>
      <c r="E28" s="157" t="s">
        <v>94</v>
      </c>
      <c r="F28" s="43">
        <f>F29+F30</f>
        <v>156009959</v>
      </c>
      <c r="G28" s="43">
        <f>G29+G30</f>
        <v>246224490</v>
      </c>
      <c r="H28" s="43">
        <f>H29+H30</f>
        <v>210224490</v>
      </c>
      <c r="I28" s="36">
        <f>I29+I30</f>
        <v>264439055</v>
      </c>
    </row>
    <row r="29" spans="2:9" s="78" customFormat="1" ht="19.5" customHeight="1">
      <c r="B29" s="131"/>
      <c r="C29" s="85" t="s">
        <v>40</v>
      </c>
      <c r="D29" s="88">
        <f>F29+G29+H29+I29</f>
        <v>190323594</v>
      </c>
      <c r="E29" s="89"/>
      <c r="F29" s="45">
        <v>47580897</v>
      </c>
      <c r="G29" s="45">
        <v>47580897</v>
      </c>
      <c r="H29" s="45">
        <v>47580897</v>
      </c>
      <c r="I29" s="88">
        <v>47580903</v>
      </c>
    </row>
    <row r="30" spans="2:9" s="41" customFormat="1" ht="19.5" customHeight="1">
      <c r="B30" s="132"/>
      <c r="C30" s="44" t="s">
        <v>41</v>
      </c>
      <c r="D30" s="50">
        <f>F30+G30+H30+I30</f>
        <v>686574400</v>
      </c>
      <c r="E30" s="87"/>
      <c r="F30" s="45">
        <v>108429062</v>
      </c>
      <c r="G30" s="45">
        <v>198643593</v>
      </c>
      <c r="H30" s="45">
        <v>162643593</v>
      </c>
      <c r="I30" s="50">
        <v>216858152</v>
      </c>
    </row>
    <row r="31" spans="2:9" s="78" customFormat="1" ht="19.5" customHeight="1">
      <c r="B31" s="131"/>
      <c r="C31" s="48"/>
      <c r="D31" s="49"/>
      <c r="E31" s="86"/>
      <c r="F31" s="43"/>
      <c r="G31" s="43"/>
      <c r="H31" s="43"/>
      <c r="I31" s="49"/>
    </row>
    <row r="32" spans="2:14" s="51" customFormat="1" ht="19.5" customHeight="1">
      <c r="B32" s="133">
        <v>5</v>
      </c>
      <c r="C32" s="48" t="s">
        <v>42</v>
      </c>
      <c r="D32" s="49">
        <f>SUM(D33:D35)</f>
        <v>596323200</v>
      </c>
      <c r="E32" s="157" t="s">
        <v>94</v>
      </c>
      <c r="F32" s="49">
        <f>SUM(F33:F35)</f>
        <v>237932730</v>
      </c>
      <c r="G32" s="49">
        <f>SUM(G33:G35)</f>
        <v>181338720</v>
      </c>
      <c r="H32" s="49">
        <f>SUM(H33:H35)</f>
        <v>105143821</v>
      </c>
      <c r="I32" s="49">
        <f>SUM(I33:I35)</f>
        <v>71907929</v>
      </c>
      <c r="J32" s="37"/>
      <c r="K32" s="37"/>
      <c r="L32" s="37"/>
      <c r="M32" s="37"/>
      <c r="N32" s="37"/>
    </row>
    <row r="33" spans="2:9" s="37" customFormat="1" ht="39" customHeight="1">
      <c r="B33" s="134"/>
      <c r="C33" s="52" t="s">
        <v>43</v>
      </c>
      <c r="D33" s="39">
        <f>F33+G33+H33+I33</f>
        <v>330500600</v>
      </c>
      <c r="E33" s="26"/>
      <c r="F33" s="53">
        <v>85397480</v>
      </c>
      <c r="G33" s="53">
        <v>98606220</v>
      </c>
      <c r="H33" s="53">
        <v>86967471</v>
      </c>
      <c r="I33" s="39">
        <v>59529429</v>
      </c>
    </row>
    <row r="34" spans="2:9" s="37" customFormat="1" ht="19.5" customHeight="1">
      <c r="B34" s="134"/>
      <c r="C34" s="52" t="s">
        <v>44</v>
      </c>
      <c r="D34" s="39">
        <f>F34+G34+H34+I34</f>
        <v>66822600</v>
      </c>
      <c r="E34" s="26"/>
      <c r="F34" s="53">
        <v>23535250</v>
      </c>
      <c r="G34" s="53">
        <v>12732500</v>
      </c>
      <c r="H34" s="53">
        <v>18176350</v>
      </c>
      <c r="I34" s="39">
        <v>12378500</v>
      </c>
    </row>
    <row r="35" spans="2:9" s="37" customFormat="1" ht="19.5" customHeight="1">
      <c r="B35" s="134"/>
      <c r="C35" s="52" t="s">
        <v>45</v>
      </c>
      <c r="D35" s="39">
        <f>F35+G35+H35+I35</f>
        <v>199000000</v>
      </c>
      <c r="E35" s="26"/>
      <c r="F35" s="53">
        <v>129000000</v>
      </c>
      <c r="G35" s="53">
        <v>70000000</v>
      </c>
      <c r="H35" s="53">
        <v>0</v>
      </c>
      <c r="I35" s="39">
        <v>0</v>
      </c>
    </row>
    <row r="36" spans="2:9" s="37" customFormat="1" ht="36" customHeight="1">
      <c r="B36" s="134"/>
      <c r="C36" s="52"/>
      <c r="D36" s="42"/>
      <c r="E36" s="66"/>
      <c r="F36" s="53"/>
      <c r="G36" s="53"/>
      <c r="H36" s="53"/>
      <c r="I36" s="39"/>
    </row>
    <row r="37" spans="2:9" s="37" customFormat="1" ht="19.5" customHeight="1">
      <c r="B37" s="133" t="s">
        <v>2</v>
      </c>
      <c r="C37" s="103" t="s">
        <v>55</v>
      </c>
      <c r="D37" s="104">
        <f>D38+D41</f>
        <v>146524358</v>
      </c>
      <c r="E37" s="159"/>
      <c r="F37" s="104">
        <f>F38+F41</f>
        <v>9171400</v>
      </c>
      <c r="G37" s="104">
        <f>G38+G41</f>
        <v>23777400</v>
      </c>
      <c r="H37" s="104">
        <f>H38+H41</f>
        <v>54362000</v>
      </c>
      <c r="I37" s="105">
        <f>I38+I41</f>
        <v>59213558</v>
      </c>
    </row>
    <row r="38" spans="2:9" s="37" customFormat="1" ht="39.75" customHeight="1">
      <c r="B38" s="135">
        <v>1</v>
      </c>
      <c r="C38" s="90" t="s">
        <v>95</v>
      </c>
      <c r="D38" s="36">
        <v>18709750</v>
      </c>
      <c r="E38" s="77" t="s">
        <v>19</v>
      </c>
      <c r="F38" s="91">
        <v>5600000</v>
      </c>
      <c r="G38" s="91">
        <v>5200000</v>
      </c>
      <c r="H38" s="91">
        <v>5800000</v>
      </c>
      <c r="I38" s="91">
        <v>2109750</v>
      </c>
    </row>
    <row r="39" spans="2:9" s="37" customFormat="1" ht="19.5" customHeight="1">
      <c r="B39" s="135"/>
      <c r="C39" s="57" t="s">
        <v>46</v>
      </c>
      <c r="D39" s="88">
        <f>F39+G39+H39+I39</f>
        <v>18709750</v>
      </c>
      <c r="E39" s="89"/>
      <c r="F39" s="58">
        <v>5600000</v>
      </c>
      <c r="G39" s="58">
        <v>5200000</v>
      </c>
      <c r="H39" s="58">
        <v>5800000</v>
      </c>
      <c r="I39" s="58">
        <v>2109750</v>
      </c>
    </row>
    <row r="40" spans="2:9" s="37" customFormat="1" ht="19.5" customHeight="1">
      <c r="B40" s="135"/>
      <c r="C40" s="57"/>
      <c r="D40" s="92"/>
      <c r="E40" s="93"/>
      <c r="F40" s="58"/>
      <c r="G40" s="58"/>
      <c r="H40" s="58"/>
      <c r="I40" s="58"/>
    </row>
    <row r="41" spans="2:9" s="37" customFormat="1" ht="19.5" customHeight="1">
      <c r="B41" s="135">
        <v>2</v>
      </c>
      <c r="C41" s="90" t="s">
        <v>47</v>
      </c>
      <c r="D41" s="49">
        <f>D43+D42</f>
        <v>127814608</v>
      </c>
      <c r="E41" s="86" t="s">
        <v>96</v>
      </c>
      <c r="F41" s="91">
        <f>F43+F42</f>
        <v>3571400</v>
      </c>
      <c r="G41" s="91">
        <f>G43+G42</f>
        <v>18577400</v>
      </c>
      <c r="H41" s="91">
        <f>H43+H42</f>
        <v>48562000</v>
      </c>
      <c r="I41" s="91">
        <f>I43+I42</f>
        <v>57103808</v>
      </c>
    </row>
    <row r="42" spans="2:9" s="37" customFormat="1" ht="19.5" customHeight="1">
      <c r="B42" s="135"/>
      <c r="C42" s="57" t="s">
        <v>48</v>
      </c>
      <c r="D42" s="50">
        <f>H42+I42</f>
        <v>9270000</v>
      </c>
      <c r="E42" s="87"/>
      <c r="F42" s="58">
        <v>0</v>
      </c>
      <c r="G42" s="58">
        <v>0</v>
      </c>
      <c r="H42" s="58">
        <v>6400000</v>
      </c>
      <c r="I42" s="58">
        <v>2870000</v>
      </c>
    </row>
    <row r="43" spans="2:9" s="37" customFormat="1" ht="34.5" customHeight="1">
      <c r="B43" s="135"/>
      <c r="C43" s="57" t="s">
        <v>49</v>
      </c>
      <c r="D43" s="50">
        <f>F43+G43+H43+I43</f>
        <v>118544608</v>
      </c>
      <c r="E43" s="87"/>
      <c r="F43" s="58">
        <v>3571400</v>
      </c>
      <c r="G43" s="58">
        <v>18577400</v>
      </c>
      <c r="H43" s="58">
        <v>42162000</v>
      </c>
      <c r="I43" s="58">
        <v>54233808</v>
      </c>
    </row>
    <row r="44" spans="2:9" s="37" customFormat="1" ht="40.5" customHeight="1">
      <c r="B44" s="135"/>
      <c r="C44" s="57"/>
      <c r="D44" s="50"/>
      <c r="E44" s="87"/>
      <c r="F44" s="58"/>
      <c r="G44" s="58"/>
      <c r="H44" s="58"/>
      <c r="I44" s="58"/>
    </row>
    <row r="45" spans="2:9" s="37" customFormat="1" ht="39.75" customHeight="1">
      <c r="B45" s="136" t="s">
        <v>3</v>
      </c>
      <c r="C45" s="106" t="s">
        <v>50</v>
      </c>
      <c r="D45" s="104">
        <f>D46</f>
        <v>24540360</v>
      </c>
      <c r="E45" s="107"/>
      <c r="F45" s="108">
        <f>F46</f>
        <v>4069600</v>
      </c>
      <c r="G45" s="108">
        <f>G46</f>
        <v>3649280</v>
      </c>
      <c r="H45" s="108">
        <f>H46</f>
        <v>3660480</v>
      </c>
      <c r="I45" s="108">
        <f>I46</f>
        <v>13161000</v>
      </c>
    </row>
    <row r="46" spans="2:9" s="37" customFormat="1" ht="19.5" customHeight="1">
      <c r="B46" s="135">
        <v>1</v>
      </c>
      <c r="C46" s="90" t="s">
        <v>51</v>
      </c>
      <c r="D46" s="49">
        <f>D47+D48</f>
        <v>24540360</v>
      </c>
      <c r="E46" s="86" t="s">
        <v>96</v>
      </c>
      <c r="F46" s="91">
        <f>F47+F48</f>
        <v>4069600</v>
      </c>
      <c r="G46" s="91">
        <f>G47+G48</f>
        <v>3649280</v>
      </c>
      <c r="H46" s="91">
        <f>H47+H48</f>
        <v>3660480</v>
      </c>
      <c r="I46" s="91">
        <f>I47+I48</f>
        <v>13161000</v>
      </c>
    </row>
    <row r="47" spans="2:9" s="37" customFormat="1" ht="19.5" customHeight="1">
      <c r="B47" s="135"/>
      <c r="C47" s="57" t="s">
        <v>52</v>
      </c>
      <c r="D47" s="50">
        <f>F47+G47+H47+I47</f>
        <v>13161000</v>
      </c>
      <c r="E47" s="87"/>
      <c r="F47" s="58">
        <v>0</v>
      </c>
      <c r="G47" s="58">
        <v>0</v>
      </c>
      <c r="H47" s="58">
        <v>0</v>
      </c>
      <c r="I47" s="58">
        <v>13161000</v>
      </c>
    </row>
    <row r="48" spans="2:9" s="37" customFormat="1" ht="37.5" customHeight="1">
      <c r="B48" s="135"/>
      <c r="C48" s="57" t="s">
        <v>53</v>
      </c>
      <c r="D48" s="50">
        <f>F48+G48+H48</f>
        <v>11379360</v>
      </c>
      <c r="E48" s="87"/>
      <c r="F48" s="58">
        <v>4069600</v>
      </c>
      <c r="G48" s="58">
        <v>3649280</v>
      </c>
      <c r="H48" s="58">
        <v>3660480</v>
      </c>
      <c r="I48" s="58">
        <v>0</v>
      </c>
    </row>
    <row r="49" spans="2:9" s="37" customFormat="1" ht="36.75" customHeight="1">
      <c r="B49" s="135"/>
      <c r="C49" s="57"/>
      <c r="D49" s="50"/>
      <c r="E49" s="87"/>
      <c r="F49" s="58"/>
      <c r="G49" s="58"/>
      <c r="H49" s="58"/>
      <c r="I49" s="58"/>
    </row>
    <row r="50" spans="2:9" s="94" customFormat="1" ht="39" customHeight="1">
      <c r="B50" s="137" t="s">
        <v>4</v>
      </c>
      <c r="C50" s="109" t="s">
        <v>54</v>
      </c>
      <c r="D50" s="110">
        <f>SUM(D51:D52)</f>
        <v>217502750</v>
      </c>
      <c r="E50" s="160"/>
      <c r="F50" s="110">
        <f>SUM(F51:F52)</f>
        <v>5160000</v>
      </c>
      <c r="G50" s="110">
        <f>SUM(G51:G52)</f>
        <v>212342750</v>
      </c>
      <c r="H50" s="110">
        <f>SUM(H51:H52)</f>
        <v>0</v>
      </c>
      <c r="I50" s="110">
        <f>SUM(I51:I52)</f>
        <v>0</v>
      </c>
    </row>
    <row r="51" spans="2:9" s="37" customFormat="1" ht="37.5" customHeight="1">
      <c r="B51" s="133">
        <v>1</v>
      </c>
      <c r="C51" s="48" t="s">
        <v>56</v>
      </c>
      <c r="D51" s="49"/>
      <c r="E51" s="77" t="s">
        <v>98</v>
      </c>
      <c r="F51" s="49"/>
      <c r="G51" s="49"/>
      <c r="H51" s="49"/>
      <c r="I51" s="36"/>
    </row>
    <row r="52" spans="2:9" s="37" customFormat="1" ht="19.5" customHeight="1">
      <c r="B52" s="138"/>
      <c r="C52" s="46" t="s">
        <v>97</v>
      </c>
      <c r="D52" s="50">
        <f>F52+G52</f>
        <v>217502750</v>
      </c>
      <c r="E52" s="26"/>
      <c r="F52" s="55">
        <v>5160000</v>
      </c>
      <c r="G52" s="55">
        <v>212342750</v>
      </c>
      <c r="H52" s="55">
        <v>0</v>
      </c>
      <c r="I52" s="39">
        <v>0</v>
      </c>
    </row>
    <row r="53" spans="2:9" s="41" customFormat="1" ht="32.25" customHeight="1">
      <c r="B53" s="129"/>
      <c r="C53" s="38"/>
      <c r="D53" s="39"/>
      <c r="E53" s="26"/>
      <c r="F53" s="67"/>
      <c r="G53" s="67"/>
      <c r="H53" s="67"/>
      <c r="I53" s="39"/>
    </row>
    <row r="54" spans="2:14" s="94" customFormat="1" ht="27" customHeight="1">
      <c r="B54" s="139" t="s">
        <v>5</v>
      </c>
      <c r="C54" s="111" t="s">
        <v>57</v>
      </c>
      <c r="D54" s="112">
        <f>D55</f>
        <v>942159800</v>
      </c>
      <c r="E54" s="161"/>
      <c r="F54" s="112">
        <f>F55</f>
        <v>122485800</v>
      </c>
      <c r="G54" s="112">
        <f>G55</f>
        <v>407651200</v>
      </c>
      <c r="H54" s="112">
        <f>H55</f>
        <v>329761200</v>
      </c>
      <c r="I54" s="112">
        <f>I55</f>
        <v>82261600</v>
      </c>
      <c r="M54" s="94" t="e">
        <f>M10+#REF!</f>
        <v>#REF!</v>
      </c>
      <c r="N54" s="94" t="e">
        <f>N10-#REF!</f>
        <v>#REF!</v>
      </c>
    </row>
    <row r="55" spans="2:9" s="33" customFormat="1" ht="38.25" customHeight="1">
      <c r="B55" s="128">
        <v>1</v>
      </c>
      <c r="C55" s="84" t="s">
        <v>58</v>
      </c>
      <c r="D55" s="36">
        <f>D56+D57</f>
        <v>942159800</v>
      </c>
      <c r="E55" s="77" t="s">
        <v>99</v>
      </c>
      <c r="F55" s="36">
        <f>F56+F57</f>
        <v>122485800</v>
      </c>
      <c r="G55" s="36">
        <f>G56+G57</f>
        <v>407651200</v>
      </c>
      <c r="H55" s="36">
        <f>H56+H57</f>
        <v>329761200</v>
      </c>
      <c r="I55" s="36">
        <f>I56+I57</f>
        <v>82261600</v>
      </c>
    </row>
    <row r="56" spans="2:9" s="33" customFormat="1" ht="39.75" customHeight="1">
      <c r="B56" s="126"/>
      <c r="C56" s="38" t="s">
        <v>59</v>
      </c>
      <c r="D56" s="39">
        <f>F56+G56+H56+I56</f>
        <v>416159800</v>
      </c>
      <c r="E56" s="26"/>
      <c r="F56" s="39">
        <v>122485800</v>
      </c>
      <c r="G56" s="39">
        <v>96701200</v>
      </c>
      <c r="H56" s="39">
        <v>114711200</v>
      </c>
      <c r="I56" s="39">
        <v>82261600</v>
      </c>
    </row>
    <row r="57" spans="2:9" s="33" customFormat="1" ht="39.75" customHeight="1">
      <c r="B57" s="126"/>
      <c r="C57" s="38" t="s">
        <v>60</v>
      </c>
      <c r="D57" s="39">
        <f>F57+G57+H57+I57</f>
        <v>526000000</v>
      </c>
      <c r="E57" s="26"/>
      <c r="F57" s="39">
        <v>0</v>
      </c>
      <c r="G57" s="39">
        <v>310950000</v>
      </c>
      <c r="H57" s="39">
        <v>215050000</v>
      </c>
      <c r="I57" s="39">
        <v>0</v>
      </c>
    </row>
    <row r="58" spans="2:9" s="37" customFormat="1" ht="36.75" customHeight="1">
      <c r="B58" s="126"/>
      <c r="C58" s="38"/>
      <c r="D58" s="39"/>
      <c r="E58" s="26"/>
      <c r="F58" s="39"/>
      <c r="G58" s="39"/>
      <c r="H58" s="39"/>
      <c r="I58" s="39"/>
    </row>
    <row r="59" spans="2:9" s="97" customFormat="1" ht="19.5" customHeight="1">
      <c r="B59" s="140" t="s">
        <v>6</v>
      </c>
      <c r="C59" s="113" t="s">
        <v>61</v>
      </c>
      <c r="D59" s="105">
        <f>D60</f>
        <v>67480590</v>
      </c>
      <c r="E59" s="114"/>
      <c r="F59" s="105">
        <f>F60</f>
        <v>30050950</v>
      </c>
      <c r="G59" s="105">
        <f>G60</f>
        <v>18229640</v>
      </c>
      <c r="H59" s="105">
        <f>H60</f>
        <v>12100000</v>
      </c>
      <c r="I59" s="105">
        <f>I60</f>
        <v>7100000</v>
      </c>
    </row>
    <row r="60" spans="2:9" s="78" customFormat="1" ht="39.75" customHeight="1">
      <c r="B60" s="130">
        <v>1</v>
      </c>
      <c r="C60" s="84" t="s">
        <v>62</v>
      </c>
      <c r="D60" s="36">
        <f>D61</f>
        <v>67480590</v>
      </c>
      <c r="E60" s="77" t="s">
        <v>99</v>
      </c>
      <c r="F60" s="43">
        <f>F61</f>
        <v>30050950</v>
      </c>
      <c r="G60" s="43">
        <f>G61</f>
        <v>18229640</v>
      </c>
      <c r="H60" s="43">
        <f>H61</f>
        <v>12100000</v>
      </c>
      <c r="I60" s="36">
        <f>I61</f>
        <v>7100000</v>
      </c>
    </row>
    <row r="61" spans="2:9" s="37" customFormat="1" ht="40.5" customHeight="1">
      <c r="B61" s="141"/>
      <c r="C61" s="52" t="s">
        <v>63</v>
      </c>
      <c r="D61" s="39">
        <f>F61+G61+H61+I61</f>
        <v>67480590</v>
      </c>
      <c r="E61" s="69"/>
      <c r="F61" s="55">
        <v>30050950</v>
      </c>
      <c r="G61" s="45">
        <v>18229640</v>
      </c>
      <c r="H61" s="55">
        <v>12100000</v>
      </c>
      <c r="I61" s="39">
        <v>7100000</v>
      </c>
    </row>
    <row r="62" spans="2:9" s="37" customFormat="1" ht="38.25" customHeight="1">
      <c r="B62" s="141"/>
      <c r="C62" s="54"/>
      <c r="D62" s="39"/>
      <c r="E62" s="69"/>
      <c r="F62" s="56"/>
      <c r="G62" s="45"/>
      <c r="H62" s="55"/>
      <c r="I62" s="39"/>
    </row>
    <row r="63" spans="2:9" s="37" customFormat="1" ht="19.5" customHeight="1">
      <c r="B63" s="142" t="s">
        <v>7</v>
      </c>
      <c r="C63" s="115" t="s">
        <v>64</v>
      </c>
      <c r="D63" s="105">
        <f>D64+D67+D70</f>
        <v>740583200</v>
      </c>
      <c r="E63" s="116"/>
      <c r="F63" s="117">
        <f>F64+F67+F70</f>
        <v>75491534</v>
      </c>
      <c r="G63" s="118">
        <f>G64+G67+G70</f>
        <v>353963801</v>
      </c>
      <c r="H63" s="117">
        <f>H64+H67+H70</f>
        <v>119564801</v>
      </c>
      <c r="I63" s="105">
        <f>I64+I67+I70</f>
        <v>191563064</v>
      </c>
    </row>
    <row r="64" spans="2:9" s="37" customFormat="1" ht="19.5" customHeight="1">
      <c r="B64" s="143">
        <v>1</v>
      </c>
      <c r="C64" s="96" t="s">
        <v>65</v>
      </c>
      <c r="D64" s="36">
        <f>D65</f>
        <v>56000000</v>
      </c>
      <c r="E64" s="95" t="s">
        <v>100</v>
      </c>
      <c r="F64" s="56">
        <f>F65</f>
        <v>2000000</v>
      </c>
      <c r="G64" s="43">
        <f>G65</f>
        <v>37605000</v>
      </c>
      <c r="H64" s="56">
        <f>H65</f>
        <v>12895000</v>
      </c>
      <c r="I64" s="36">
        <f>I65</f>
        <v>3500000</v>
      </c>
    </row>
    <row r="65" spans="2:9" s="37" customFormat="1" ht="19.5" customHeight="1">
      <c r="B65" s="141"/>
      <c r="C65" s="54" t="s">
        <v>66</v>
      </c>
      <c r="D65" s="39">
        <f>F65+G65+H65+I65</f>
        <v>56000000</v>
      </c>
      <c r="E65" s="69"/>
      <c r="F65" s="55">
        <v>2000000</v>
      </c>
      <c r="G65" s="45">
        <v>37605000</v>
      </c>
      <c r="H65" s="55">
        <v>12895000</v>
      </c>
      <c r="I65" s="39">
        <v>3500000</v>
      </c>
    </row>
    <row r="66" spans="2:9" s="41" customFormat="1" ht="19.5" customHeight="1">
      <c r="B66" s="144"/>
      <c r="C66" s="59"/>
      <c r="D66" s="58"/>
      <c r="E66" s="69"/>
      <c r="F66" s="45"/>
      <c r="G66" s="45"/>
      <c r="H66" s="45"/>
      <c r="I66" s="39"/>
    </row>
    <row r="67" spans="2:9" s="78" customFormat="1" ht="40.5" customHeight="1">
      <c r="B67" s="145">
        <v>2</v>
      </c>
      <c r="C67" s="48" t="s">
        <v>67</v>
      </c>
      <c r="D67" s="49">
        <f>D68</f>
        <v>235630200</v>
      </c>
      <c r="E67" s="95" t="s">
        <v>98</v>
      </c>
      <c r="F67" s="43">
        <f>F68</f>
        <v>22235200</v>
      </c>
      <c r="G67" s="43">
        <f>G68</f>
        <v>168991800</v>
      </c>
      <c r="H67" s="43">
        <f>H68</f>
        <v>28212800</v>
      </c>
      <c r="I67" s="36">
        <f>I68</f>
        <v>16190400</v>
      </c>
    </row>
    <row r="68" spans="2:9" s="60" customFormat="1" ht="19.5" customHeight="1">
      <c r="B68" s="138"/>
      <c r="C68" s="44" t="s">
        <v>68</v>
      </c>
      <c r="D68" s="50">
        <f>F68+G68+H68+I68</f>
        <v>235630200</v>
      </c>
      <c r="E68" s="158"/>
      <c r="F68" s="50">
        <v>22235200</v>
      </c>
      <c r="G68" s="50">
        <v>168991800</v>
      </c>
      <c r="H68" s="50">
        <v>28212800</v>
      </c>
      <c r="I68" s="50">
        <v>16190400</v>
      </c>
    </row>
    <row r="69" spans="2:9" s="60" customFormat="1" ht="19.5" customHeight="1">
      <c r="B69" s="138"/>
      <c r="C69" s="44"/>
      <c r="D69" s="50"/>
      <c r="E69" s="158"/>
      <c r="F69" s="50"/>
      <c r="G69" s="50"/>
      <c r="H69" s="50"/>
      <c r="I69" s="50"/>
    </row>
    <row r="70" spans="2:9" s="37" customFormat="1" ht="39.75" customHeight="1">
      <c r="B70" s="133">
        <v>3</v>
      </c>
      <c r="C70" s="48" t="s">
        <v>69</v>
      </c>
      <c r="D70" s="49">
        <f>D71</f>
        <v>448953000</v>
      </c>
      <c r="E70" s="162" t="s">
        <v>101</v>
      </c>
      <c r="F70" s="49">
        <f>F71</f>
        <v>51256334</v>
      </c>
      <c r="G70" s="49">
        <f>G71</f>
        <v>147367001</v>
      </c>
      <c r="H70" s="49">
        <f>H71</f>
        <v>78457001</v>
      </c>
      <c r="I70" s="49">
        <f>I71</f>
        <v>171872664</v>
      </c>
    </row>
    <row r="71" spans="2:9" s="60" customFormat="1" ht="19.5" customHeight="1">
      <c r="B71" s="138"/>
      <c r="C71" s="44" t="s">
        <v>70</v>
      </c>
      <c r="D71" s="50">
        <f>F71+G71+H71+I71</f>
        <v>448953000</v>
      </c>
      <c r="E71" s="158"/>
      <c r="F71" s="50">
        <v>51256334</v>
      </c>
      <c r="G71" s="50">
        <v>147367001</v>
      </c>
      <c r="H71" s="50">
        <v>78457001</v>
      </c>
      <c r="I71" s="50">
        <v>171872664</v>
      </c>
    </row>
    <row r="72" spans="2:9" s="60" customFormat="1" ht="19.5" customHeight="1">
      <c r="B72" s="138"/>
      <c r="C72" s="44"/>
      <c r="D72" s="50"/>
      <c r="E72" s="158"/>
      <c r="F72" s="50"/>
      <c r="G72" s="50"/>
      <c r="H72" s="50"/>
      <c r="I72" s="50"/>
    </row>
    <row r="73" spans="2:9" s="60" customFormat="1" ht="38.25" customHeight="1">
      <c r="B73" s="138"/>
      <c r="C73" s="44"/>
      <c r="D73" s="50"/>
      <c r="E73" s="158"/>
      <c r="F73" s="50"/>
      <c r="G73" s="50"/>
      <c r="H73" s="50"/>
      <c r="I73" s="50"/>
    </row>
    <row r="74" spans="2:9" s="37" customFormat="1" ht="43.5" customHeight="1">
      <c r="B74" s="146" t="s">
        <v>8</v>
      </c>
      <c r="C74" s="115" t="s">
        <v>71</v>
      </c>
      <c r="D74" s="104">
        <f>D75+D78</f>
        <v>150700000</v>
      </c>
      <c r="E74" s="163"/>
      <c r="F74" s="104">
        <f>F75+F78</f>
        <v>18300000</v>
      </c>
      <c r="G74" s="104">
        <f>G75+G78</f>
        <v>5900000</v>
      </c>
      <c r="H74" s="104">
        <f>H75+H78</f>
        <v>124400000</v>
      </c>
      <c r="I74" s="104">
        <f>I75+I78</f>
        <v>2100000</v>
      </c>
    </row>
    <row r="75" spans="2:9" s="37" customFormat="1" ht="19.5" customHeight="1">
      <c r="B75" s="133">
        <v>1</v>
      </c>
      <c r="C75" s="48" t="s">
        <v>72</v>
      </c>
      <c r="D75" s="49">
        <f>D76</f>
        <v>136700000</v>
      </c>
      <c r="E75" s="162" t="s">
        <v>102</v>
      </c>
      <c r="F75" s="49">
        <f>F76</f>
        <v>12700000</v>
      </c>
      <c r="G75" s="49">
        <f>G76</f>
        <v>3800000</v>
      </c>
      <c r="H75" s="49">
        <f>H76</f>
        <v>120200000</v>
      </c>
      <c r="I75" s="49">
        <f>I76</f>
        <v>0</v>
      </c>
    </row>
    <row r="76" spans="2:9" s="60" customFormat="1" ht="19.5" customHeight="1">
      <c r="B76" s="138"/>
      <c r="C76" s="44" t="s">
        <v>73</v>
      </c>
      <c r="D76" s="50">
        <f>F76+G76+H76+I76</f>
        <v>136700000</v>
      </c>
      <c r="E76" s="158"/>
      <c r="F76" s="50">
        <v>12700000</v>
      </c>
      <c r="G76" s="50">
        <v>3800000</v>
      </c>
      <c r="H76" s="50">
        <v>120200000</v>
      </c>
      <c r="I76" s="50">
        <v>0</v>
      </c>
    </row>
    <row r="77" spans="2:9" s="60" customFormat="1" ht="19.5" customHeight="1">
      <c r="B77" s="138"/>
      <c r="C77" s="44"/>
      <c r="D77" s="50"/>
      <c r="E77" s="158"/>
      <c r="F77" s="50"/>
      <c r="G77" s="50"/>
      <c r="H77" s="50"/>
      <c r="I77" s="50"/>
    </row>
    <row r="78" spans="2:9" s="37" customFormat="1" ht="38.25" customHeight="1">
      <c r="B78" s="133">
        <v>2</v>
      </c>
      <c r="C78" s="48" t="s">
        <v>74</v>
      </c>
      <c r="D78" s="49">
        <f>D79</f>
        <v>14000000</v>
      </c>
      <c r="E78" s="162"/>
      <c r="F78" s="49">
        <f>F79</f>
        <v>5600000</v>
      </c>
      <c r="G78" s="49">
        <f>G79</f>
        <v>2100000</v>
      </c>
      <c r="H78" s="49">
        <f>H79</f>
        <v>4200000</v>
      </c>
      <c r="I78" s="49">
        <f>I79</f>
        <v>2100000</v>
      </c>
    </row>
    <row r="79" spans="2:9" s="60" customFormat="1" ht="47.25" customHeight="1">
      <c r="B79" s="138"/>
      <c r="C79" s="44" t="s">
        <v>75</v>
      </c>
      <c r="D79" s="50">
        <f>F79+G79+H79+I79</f>
        <v>14000000</v>
      </c>
      <c r="E79" s="158" t="s">
        <v>101</v>
      </c>
      <c r="F79" s="50">
        <v>5600000</v>
      </c>
      <c r="G79" s="50">
        <v>2100000</v>
      </c>
      <c r="H79" s="50">
        <v>4200000</v>
      </c>
      <c r="I79" s="50">
        <v>2100000</v>
      </c>
    </row>
    <row r="80" spans="2:9" s="60" customFormat="1" ht="38.25" customHeight="1">
      <c r="B80" s="138"/>
      <c r="C80" s="44"/>
      <c r="D80" s="50"/>
      <c r="E80" s="158"/>
      <c r="F80" s="50"/>
      <c r="G80" s="50"/>
      <c r="H80" s="50"/>
      <c r="I80" s="50"/>
    </row>
    <row r="81" spans="2:9" s="37" customFormat="1" ht="39.75" customHeight="1">
      <c r="B81" s="146" t="s">
        <v>9</v>
      </c>
      <c r="C81" s="119" t="s">
        <v>76</v>
      </c>
      <c r="D81" s="104">
        <f>D82+D86</f>
        <v>439863276</v>
      </c>
      <c r="E81" s="163"/>
      <c r="F81" s="104">
        <f>F82+F86</f>
        <v>36780600</v>
      </c>
      <c r="G81" s="104">
        <f>G82+G86</f>
        <v>203140750</v>
      </c>
      <c r="H81" s="104">
        <f>H82+H86</f>
        <v>132655726</v>
      </c>
      <c r="I81" s="104">
        <f>I82+I86</f>
        <v>67286200</v>
      </c>
    </row>
    <row r="82" spans="2:9" s="37" customFormat="1" ht="39.75" customHeight="1">
      <c r="B82" s="133">
        <v>1</v>
      </c>
      <c r="C82" s="48" t="s">
        <v>77</v>
      </c>
      <c r="D82" s="49">
        <f>D84+D83</f>
        <v>230789150</v>
      </c>
      <c r="E82" s="162" t="s">
        <v>103</v>
      </c>
      <c r="F82" s="49">
        <f>F83+F84</f>
        <v>21657800</v>
      </c>
      <c r="G82" s="49">
        <f>G83+G84</f>
        <v>139941550</v>
      </c>
      <c r="H82" s="49">
        <f>H83+H84</f>
        <v>33249200</v>
      </c>
      <c r="I82" s="49">
        <f>I83+I84</f>
        <v>35940600</v>
      </c>
    </row>
    <row r="83" spans="2:9" s="60" customFormat="1" ht="19.5" customHeight="1">
      <c r="B83" s="138"/>
      <c r="C83" s="44" t="s">
        <v>78</v>
      </c>
      <c r="D83" s="50">
        <f>F83+G83+H83+I83</f>
        <v>112236800</v>
      </c>
      <c r="E83" s="158"/>
      <c r="F83" s="50">
        <v>17342800</v>
      </c>
      <c r="G83" s="50">
        <v>31729200</v>
      </c>
      <c r="H83" s="50">
        <v>27224200</v>
      </c>
      <c r="I83" s="50">
        <v>35940600</v>
      </c>
    </row>
    <row r="84" spans="2:9" s="60" customFormat="1" ht="19.5" customHeight="1">
      <c r="B84" s="138"/>
      <c r="C84" s="44" t="s">
        <v>79</v>
      </c>
      <c r="D84" s="50">
        <f>F84+G84+H84+I84</f>
        <v>118552350</v>
      </c>
      <c r="E84" s="158"/>
      <c r="F84" s="50">
        <v>4315000</v>
      </c>
      <c r="G84" s="50">
        <v>108212350</v>
      </c>
      <c r="H84" s="50">
        <v>6025000</v>
      </c>
      <c r="I84" s="50">
        <v>0</v>
      </c>
    </row>
    <row r="85" spans="2:9" s="60" customFormat="1" ht="19.5" customHeight="1">
      <c r="B85" s="138"/>
      <c r="C85" s="44"/>
      <c r="D85" s="50"/>
      <c r="E85" s="158"/>
      <c r="F85" s="50"/>
      <c r="G85" s="50"/>
      <c r="H85" s="50"/>
      <c r="I85" s="50"/>
    </row>
    <row r="86" spans="2:9" s="37" customFormat="1" ht="38.25" customHeight="1">
      <c r="B86" s="133">
        <v>2</v>
      </c>
      <c r="C86" s="48" t="s">
        <v>80</v>
      </c>
      <c r="D86" s="49">
        <f>D87+D88</f>
        <v>209074126</v>
      </c>
      <c r="E86" s="162" t="s">
        <v>103</v>
      </c>
      <c r="F86" s="49">
        <f>F87+F88</f>
        <v>15122800</v>
      </c>
      <c r="G86" s="49">
        <f>G87+G88</f>
        <v>63199200</v>
      </c>
      <c r="H86" s="49">
        <f>H87+H88</f>
        <v>99406526</v>
      </c>
      <c r="I86" s="49">
        <f>I87+I88</f>
        <v>31345600</v>
      </c>
    </row>
    <row r="87" spans="2:9" s="60" customFormat="1" ht="19.5" customHeight="1">
      <c r="B87" s="138"/>
      <c r="C87" s="44" t="s">
        <v>81</v>
      </c>
      <c r="D87" s="50">
        <f>F87+G87+H87+I87</f>
        <v>92947326</v>
      </c>
      <c r="E87" s="158"/>
      <c r="F87" s="50">
        <v>0</v>
      </c>
      <c r="G87" s="50">
        <v>18000000</v>
      </c>
      <c r="H87" s="50">
        <v>74947326</v>
      </c>
      <c r="I87" s="50">
        <v>0</v>
      </c>
    </row>
    <row r="88" spans="2:9" s="60" customFormat="1" ht="19.5" customHeight="1">
      <c r="B88" s="138"/>
      <c r="C88" s="44" t="s">
        <v>82</v>
      </c>
      <c r="D88" s="50">
        <f>F88+G88+H88+I88</f>
        <v>116126800</v>
      </c>
      <c r="E88" s="158"/>
      <c r="F88" s="50">
        <v>15122800</v>
      </c>
      <c r="G88" s="50">
        <v>45199200</v>
      </c>
      <c r="H88" s="50">
        <v>24459200</v>
      </c>
      <c r="I88" s="50">
        <v>31345600</v>
      </c>
    </row>
    <row r="89" spans="2:9" s="60" customFormat="1" ht="39.75" customHeight="1">
      <c r="B89" s="138"/>
      <c r="C89" s="44"/>
      <c r="D89" s="50"/>
      <c r="E89" s="158"/>
      <c r="F89" s="50"/>
      <c r="G89" s="50"/>
      <c r="H89" s="50"/>
      <c r="I89" s="50"/>
    </row>
    <row r="90" spans="2:9" s="37" customFormat="1" ht="19.5" customHeight="1">
      <c r="B90" s="146" t="s">
        <v>10</v>
      </c>
      <c r="C90" s="119" t="s">
        <v>83</v>
      </c>
      <c r="D90" s="104">
        <f>D91</f>
        <v>30904000</v>
      </c>
      <c r="E90" s="163"/>
      <c r="F90" s="104">
        <f>F91</f>
        <v>21040000</v>
      </c>
      <c r="G90" s="104">
        <f>G91</f>
        <v>3240000</v>
      </c>
      <c r="H90" s="104">
        <f>H91</f>
        <v>3240000</v>
      </c>
      <c r="I90" s="104">
        <f>I91</f>
        <v>3384000</v>
      </c>
    </row>
    <row r="91" spans="2:9" s="37" customFormat="1" ht="19.5" customHeight="1">
      <c r="B91" s="133">
        <v>1</v>
      </c>
      <c r="C91" s="48" t="s">
        <v>84</v>
      </c>
      <c r="D91" s="49">
        <f>D92</f>
        <v>30904000</v>
      </c>
      <c r="E91" s="162" t="s">
        <v>104</v>
      </c>
      <c r="F91" s="49">
        <f>F92</f>
        <v>21040000</v>
      </c>
      <c r="G91" s="49">
        <f>G92</f>
        <v>3240000</v>
      </c>
      <c r="H91" s="49">
        <f>H92</f>
        <v>3240000</v>
      </c>
      <c r="I91" s="49">
        <f>I92</f>
        <v>3384000</v>
      </c>
    </row>
    <row r="92" spans="2:9" s="60" customFormat="1" ht="38.25" customHeight="1">
      <c r="B92" s="138"/>
      <c r="C92" s="44" t="s">
        <v>85</v>
      </c>
      <c r="D92" s="50">
        <f>F92+G92+H92+I92</f>
        <v>30904000</v>
      </c>
      <c r="E92" s="158"/>
      <c r="F92" s="50">
        <v>21040000</v>
      </c>
      <c r="G92" s="50">
        <v>3240000</v>
      </c>
      <c r="H92" s="50">
        <v>3240000</v>
      </c>
      <c r="I92" s="50">
        <v>3384000</v>
      </c>
    </row>
    <row r="93" spans="2:9" s="60" customFormat="1" ht="39.75" customHeight="1">
      <c r="B93" s="138"/>
      <c r="C93" s="44"/>
      <c r="D93" s="50"/>
      <c r="E93" s="158"/>
      <c r="F93" s="50"/>
      <c r="G93" s="50"/>
      <c r="H93" s="50"/>
      <c r="I93" s="50"/>
    </row>
    <row r="94" spans="2:9" s="37" customFormat="1" ht="19.5" customHeight="1">
      <c r="B94" s="146" t="s">
        <v>86</v>
      </c>
      <c r="C94" s="119" t="s">
        <v>87</v>
      </c>
      <c r="D94" s="104">
        <f>D95</f>
        <v>109850950</v>
      </c>
      <c r="E94" s="163"/>
      <c r="F94" s="104">
        <f>F95</f>
        <v>39735950</v>
      </c>
      <c r="G94" s="104">
        <f>G95</f>
        <v>45857500</v>
      </c>
      <c r="H94" s="104">
        <f>H95</f>
        <v>16700000</v>
      </c>
      <c r="I94" s="104">
        <f>I95</f>
        <v>7557500</v>
      </c>
    </row>
    <row r="95" spans="2:9" s="37" customFormat="1" ht="19.5" customHeight="1">
      <c r="B95" s="133">
        <v>1</v>
      </c>
      <c r="C95" s="48" t="s">
        <v>88</v>
      </c>
      <c r="D95" s="49">
        <f>D96+D97</f>
        <v>109850950</v>
      </c>
      <c r="E95" s="162" t="s">
        <v>105</v>
      </c>
      <c r="F95" s="49">
        <f>F96+F97</f>
        <v>39735950</v>
      </c>
      <c r="G95" s="49">
        <f>G96+G97</f>
        <v>45857500</v>
      </c>
      <c r="H95" s="49">
        <f>H96+H97</f>
        <v>16700000</v>
      </c>
      <c r="I95" s="49">
        <f>I96+I97</f>
        <v>7557500</v>
      </c>
    </row>
    <row r="96" spans="2:9" s="60" customFormat="1" ht="19.5" customHeight="1">
      <c r="B96" s="138"/>
      <c r="C96" s="44" t="s">
        <v>89</v>
      </c>
      <c r="D96" s="50">
        <f>F96+G96+H96+I96</f>
        <v>45200950</v>
      </c>
      <c r="E96" s="158"/>
      <c r="F96" s="50">
        <v>9750950</v>
      </c>
      <c r="G96" s="50">
        <v>25450000</v>
      </c>
      <c r="H96" s="50">
        <v>5000000</v>
      </c>
      <c r="I96" s="50">
        <v>5000000</v>
      </c>
    </row>
    <row r="97" spans="2:9" s="60" customFormat="1" ht="19.5" customHeight="1">
      <c r="B97" s="138"/>
      <c r="C97" s="44" t="s">
        <v>90</v>
      </c>
      <c r="D97" s="50">
        <f>F97+G97+H97+I97</f>
        <v>64650000</v>
      </c>
      <c r="E97" s="158"/>
      <c r="F97" s="50">
        <v>29985000</v>
      </c>
      <c r="G97" s="50">
        <v>20407500</v>
      </c>
      <c r="H97" s="50">
        <v>11700000</v>
      </c>
      <c r="I97" s="50">
        <v>2557500</v>
      </c>
    </row>
    <row r="98" spans="2:9" s="60" customFormat="1" ht="19.5" customHeight="1">
      <c r="B98" s="138"/>
      <c r="C98" s="44"/>
      <c r="D98" s="50"/>
      <c r="E98" s="158"/>
      <c r="F98" s="50"/>
      <c r="G98" s="50"/>
      <c r="H98" s="50"/>
      <c r="I98" s="50"/>
    </row>
    <row r="99" spans="2:9" s="41" customFormat="1" ht="19.5" customHeight="1">
      <c r="B99" s="147"/>
      <c r="C99" s="61"/>
      <c r="D99" s="62"/>
      <c r="E99" s="69"/>
      <c r="F99" s="63"/>
      <c r="G99" s="63"/>
      <c r="H99" s="45"/>
      <c r="I99" s="36"/>
    </row>
    <row r="100" spans="2:9" s="37" customFormat="1" ht="19.5" customHeight="1" thickBot="1">
      <c r="B100" s="64"/>
      <c r="C100" s="151" t="s">
        <v>25</v>
      </c>
      <c r="D100" s="65">
        <f>D10</f>
        <v>11958374428</v>
      </c>
      <c r="E100" s="164"/>
      <c r="F100" s="65">
        <f>F10</f>
        <v>2475212764</v>
      </c>
      <c r="G100" s="65">
        <f>G10</f>
        <v>4358576156</v>
      </c>
      <c r="H100" s="65">
        <f>H10</f>
        <v>2739609931</v>
      </c>
      <c r="I100" s="65">
        <f>I10</f>
        <v>2384975577</v>
      </c>
    </row>
    <row r="101" spans="2:13" ht="19.5" customHeight="1">
      <c r="B101" s="148"/>
      <c r="C101" s="8"/>
      <c r="D101" s="8"/>
      <c r="E101" s="165"/>
      <c r="F101" s="9"/>
      <c r="G101" s="9"/>
      <c r="H101" s="9"/>
      <c r="I101" s="9"/>
      <c r="M101" s="16"/>
    </row>
    <row r="102" spans="2:9" s="1" customFormat="1" ht="15.75" customHeight="1">
      <c r="B102" s="149"/>
      <c r="D102" s="16"/>
      <c r="E102" s="13"/>
      <c r="F102" s="15"/>
      <c r="G102" s="16"/>
      <c r="H102" s="16"/>
      <c r="I102" s="7"/>
    </row>
    <row r="103" spans="2:9" s="1" customFormat="1" ht="15.75" customHeight="1">
      <c r="B103" s="149"/>
      <c r="C103" s="13"/>
      <c r="E103" s="166"/>
      <c r="F103" s="7"/>
      <c r="G103" s="10"/>
      <c r="H103" s="10"/>
      <c r="I103" s="14"/>
    </row>
    <row r="104" spans="2:9" s="1" customFormat="1" ht="15.75" customHeight="1">
      <c r="B104" s="150"/>
      <c r="C104" s="11"/>
      <c r="E104" s="13"/>
      <c r="F104" s="12"/>
      <c r="G104" s="10"/>
      <c r="H104" s="7"/>
      <c r="I104" s="10"/>
    </row>
    <row r="105" spans="2:9" s="1" customFormat="1" ht="15.75" customHeight="1">
      <c r="B105" s="150"/>
      <c r="E105" s="13"/>
      <c r="G105" s="76" t="s">
        <v>17</v>
      </c>
      <c r="H105" s="76"/>
      <c r="I105" s="76"/>
    </row>
    <row r="106" spans="2:9" s="1" customFormat="1" ht="15.75" customHeight="1">
      <c r="B106" s="150"/>
      <c r="E106" s="13"/>
      <c r="G106" s="76" t="s">
        <v>18</v>
      </c>
      <c r="H106" s="76"/>
      <c r="I106" s="76"/>
    </row>
    <row r="107" spans="2:9" s="1" customFormat="1" ht="15.75" customHeight="1">
      <c r="B107" s="150"/>
      <c r="E107" s="13"/>
      <c r="G107" s="11"/>
      <c r="H107" s="11"/>
      <c r="I107" s="11"/>
    </row>
    <row r="108" spans="2:9" s="1" customFormat="1" ht="15.75" customHeight="1">
      <c r="B108" s="150"/>
      <c r="E108" s="13"/>
      <c r="G108" s="11"/>
      <c r="H108" s="11"/>
      <c r="I108" s="11"/>
    </row>
    <row r="109" spans="2:9" s="1" customFormat="1" ht="15.75" customHeight="1">
      <c r="B109" s="150"/>
      <c r="E109" s="13"/>
      <c r="G109" s="11"/>
      <c r="H109" s="11"/>
      <c r="I109" s="11"/>
    </row>
    <row r="110" spans="2:9" s="1" customFormat="1" ht="15.75" customHeight="1">
      <c r="B110" s="150"/>
      <c r="E110" s="13"/>
      <c r="G110" s="11"/>
      <c r="H110" s="11"/>
      <c r="I110" s="11"/>
    </row>
    <row r="111" spans="2:9" s="1" customFormat="1" ht="15.75" customHeight="1">
      <c r="B111" s="150"/>
      <c r="E111" s="13"/>
      <c r="G111" s="17"/>
      <c r="H111" s="6"/>
      <c r="I111" s="17"/>
    </row>
    <row r="112" spans="2:9" s="1" customFormat="1" ht="12.75" customHeight="1">
      <c r="B112" s="150"/>
      <c r="E112" s="13"/>
      <c r="G112" s="17"/>
      <c r="I112" s="17"/>
    </row>
    <row r="113" spans="2:10" s="1" customFormat="1" ht="15.75" customHeight="1">
      <c r="B113" s="75"/>
      <c r="C113" s="75"/>
      <c r="E113" s="13"/>
      <c r="G113" s="74" t="s">
        <v>91</v>
      </c>
      <c r="H113" s="74"/>
      <c r="I113" s="74"/>
      <c r="J113" s="18"/>
    </row>
    <row r="114" spans="4:9" ht="15.75" customHeight="1">
      <c r="D114" s="3"/>
      <c r="E114" s="167"/>
      <c r="F114" s="3"/>
      <c r="G114" s="75" t="s">
        <v>92</v>
      </c>
      <c r="H114" s="75"/>
      <c r="I114" s="75"/>
    </row>
  </sheetData>
  <sheetProtection/>
  <mergeCells count="11">
    <mergeCell ref="G114:I114"/>
    <mergeCell ref="G106:I106"/>
    <mergeCell ref="G105:I105"/>
    <mergeCell ref="B113:C113"/>
    <mergeCell ref="B6:B7"/>
    <mergeCell ref="F6:I6"/>
    <mergeCell ref="B1:I1"/>
    <mergeCell ref="B2:I2"/>
    <mergeCell ref="B3:I3"/>
    <mergeCell ref="B4:I4"/>
    <mergeCell ref="G113:I113"/>
  </mergeCells>
  <printOptions/>
  <pageMargins left="0.5118110236220472" right="0" top="0.984251968503937" bottom="0.5905511811023623" header="0.4724409448818898" footer="0.4724409448818898"/>
  <pageSetup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2019-03-25T16:10:12Z</cp:lastPrinted>
  <dcterms:created xsi:type="dcterms:W3CDTF">2014-04-02T01:47:13Z</dcterms:created>
  <dcterms:modified xsi:type="dcterms:W3CDTF">2021-01-29T08:23:28Z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1033-9.1.0.4514</vt:lpwstr>
  </property>
</Properties>
</file>